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2120" windowHeight="8865" activeTab="0"/>
  </bookViews>
  <sheets>
    <sheet name="Ряз-нь" sheetId="1" r:id="rId1"/>
  </sheets>
  <definedNames>
    <definedName name="_xlnm.Print_Area" localSheetId="0">'Ряз-нь'!$A$1:$C$199</definedName>
  </definedNames>
  <calcPr fullCalcOnLoad="1"/>
</workbook>
</file>

<file path=xl/sharedStrings.xml><?xml version="1.0" encoding="utf-8"?>
<sst xmlns="http://schemas.openxmlformats.org/spreadsheetml/2006/main" count="193" uniqueCount="193">
  <si>
    <t xml:space="preserve">Блок предохранителей (центральный) – снятие и установка </t>
  </si>
  <si>
    <t>Насос водяной  – снятие и установка</t>
  </si>
  <si>
    <t>Затраты в н/ч</t>
  </si>
  <si>
    <t xml:space="preserve">Противотуманная фара – снятие и установка </t>
  </si>
  <si>
    <t xml:space="preserve">Плафон внутреннего освещения салона – снятие и установка </t>
  </si>
  <si>
    <t>Плафон внутреннего освещения места водителя – снятие и установка</t>
  </si>
  <si>
    <t>Фонарь задний в сборе – снятие и установка</t>
  </si>
  <si>
    <t>Задний верхний габаритный фонарь – снятие и установка</t>
  </si>
  <si>
    <t xml:space="preserve">Фонарь освещения номерного знака – снятие и установка </t>
  </si>
  <si>
    <t>Сигнал звуковой – снятие и установка</t>
  </si>
  <si>
    <t>Провода питания приборов в сборе – снятие и установка</t>
  </si>
  <si>
    <t>Стеклоомыватель электрический в сборе – снятие и установка</t>
  </si>
  <si>
    <t>Двухместное пассажирское сидение – снятие и установка</t>
  </si>
  <si>
    <t>Одноместное пассажирское сидение – снятие и установка</t>
  </si>
  <si>
    <t xml:space="preserve">на блоке </t>
  </si>
  <si>
    <t>на радиаторе</t>
  </si>
  <si>
    <t>0.20</t>
  </si>
  <si>
    <t>Ведомый или нажимной диск сцепления – снятие и установка (со снятием и установкой КПП)</t>
  </si>
  <si>
    <t>Шланг привода выключения сцепления – снятие и установка(с прок.)</t>
  </si>
  <si>
    <t>Педаль сцепления - снятие и установка</t>
  </si>
  <si>
    <t xml:space="preserve">на выполнение работ по замене, ремонту </t>
  </si>
  <si>
    <t>Наименование работ</t>
  </si>
  <si>
    <t>Бак топливный в сборе – снятие и установка</t>
  </si>
  <si>
    <t>Воздушный фильтр в сборе – снятие и установка</t>
  </si>
  <si>
    <t>Патрубок  радиатора, отводящий – снятие и установка</t>
  </si>
  <si>
    <t>Патрубок  радиатора, подводящий – снятие и установка</t>
  </si>
  <si>
    <t>Бачок расширительный – снятие и установка</t>
  </si>
  <si>
    <t>Карданный вал в сборе – снятие и установка</t>
  </si>
  <si>
    <t>Полуось – снятие и установка</t>
  </si>
  <si>
    <t xml:space="preserve">Колесо переднее – снятие и установка </t>
  </si>
  <si>
    <t>Колесо заднее (наружное и внутреннее) – снятие и установка</t>
  </si>
  <si>
    <t>внутренний</t>
  </si>
  <si>
    <t>наружный</t>
  </si>
  <si>
    <t>Шпилька ступицы – замена (при снятой ступице)</t>
  </si>
  <si>
    <t>Механизм рулевого управления в сборе – снятие и установка</t>
  </si>
  <si>
    <t>Главный тормозной кран – снятие и установка</t>
  </si>
  <si>
    <t>АКБ – снятие и установка</t>
  </si>
  <si>
    <t>Ступица передней оси в сборе – снятие и установка (колесо снято)</t>
  </si>
  <si>
    <t>Ступица заднего моста – снятие и установка (колёса сняты)</t>
  </si>
  <si>
    <t xml:space="preserve">Воздушный баллон (рессивер) – снятие и установка </t>
  </si>
  <si>
    <t>ПГУ - замена с последующей регулировкой и прокачкой</t>
  </si>
  <si>
    <t>Редуктор или прокладка  - снятие и установка</t>
  </si>
  <si>
    <t>Сошка  рулевого механизма – снятие и установка (на снятом узле)</t>
  </si>
  <si>
    <t>Барабан тормозной передний – снятие и установка</t>
  </si>
  <si>
    <t>Металлорукав - снятие и установка</t>
  </si>
  <si>
    <t>Глушитель - снятие и установка</t>
  </si>
  <si>
    <t>Приемная труба – снятие и установка</t>
  </si>
  <si>
    <t>Слить охлаждающую жидкость</t>
  </si>
  <si>
    <t>Вентилятор с вяскостной муфтой в сборе - снятие и установка</t>
  </si>
  <si>
    <t>Транслятор - снятие и установка</t>
  </si>
  <si>
    <t>Мастер-опора - снятие и установка</t>
  </si>
  <si>
    <t>Рулевое колесо – снятие и установка</t>
  </si>
  <si>
    <t>Кулак поворотный (правый или левый) – снятие и установка (при снятой ступице)</t>
  </si>
  <si>
    <t>Механизм открывания двери в сборе - снятие и установка:</t>
  </si>
  <si>
    <t>одностворчатая дверь</t>
  </si>
  <si>
    <t>двухстворчатая дверь</t>
  </si>
  <si>
    <t>Тахограф (или спидометр) – снятие и установка</t>
  </si>
  <si>
    <t>Блок управления АБС – снятие и установка</t>
  </si>
  <si>
    <t>Переключатель поворотов - снятие и установка</t>
  </si>
  <si>
    <t>Переключатель стеклоочистителя - снятие и установка</t>
  </si>
  <si>
    <t>Сиденье водителя в сборе  – снятие и установка</t>
  </si>
  <si>
    <t>КПП - снятие и установка</t>
  </si>
  <si>
    <t>Бачок масляный ГУР - снятие и установка</t>
  </si>
  <si>
    <t>Стеклоочиститель в сборе - снятие и установка</t>
  </si>
  <si>
    <t>Барабан тормозной задний – снятие и установка</t>
  </si>
  <si>
    <t>Подрамник двигателя - замена (вне автобуса).</t>
  </si>
  <si>
    <t>Передние (по ходу автобуса) подушки опоры двигателя - снятие и установка</t>
  </si>
  <si>
    <t>Задние (по ходу автобуса) подушки опоры двигателя - снятие и установка</t>
  </si>
  <si>
    <t>Топливного заборник (или прокладка) - снятие и установка</t>
  </si>
  <si>
    <t>Трубопровод системы питания (от топливного бака до фильтра грубой очистки) - снятие и установка</t>
  </si>
  <si>
    <t>Датчик указателя уровня топлива (или прокладка) - снятие и установка</t>
  </si>
  <si>
    <t>Насос ручной подкачки топлива - снятие и установка; снятие и очистка резиновых клапанов от инородных предметов</t>
  </si>
  <si>
    <t>Блок радиаторов – снятие и установка</t>
  </si>
  <si>
    <t xml:space="preserve">Краник сливной блока цилиндров или радиатора – снятие и установка (без охложд.житкости): </t>
  </si>
  <si>
    <t>Прокладка приемной трубы – снятие и установка</t>
  </si>
  <si>
    <t>Труба глушителя – снятие и установка</t>
  </si>
  <si>
    <t>Охладитель наддувочного воздуха - снятие и установка (на снятом блоке радиаторов)</t>
  </si>
  <si>
    <t>Промежуточная опора привода вентилятора - снятие и установка</t>
  </si>
  <si>
    <t>Ремень вентилятора – снятие и установка</t>
  </si>
  <si>
    <t xml:space="preserve">Циркуляционный насос предпускового подогревателя - снятие и установка </t>
  </si>
  <si>
    <t>Опора вентилятора (с вяскостной муфтой) - снятие и установка</t>
  </si>
  <si>
    <t>Отопитель салона - снятие и установка</t>
  </si>
  <si>
    <t>Радиатор отопителя салона – снятие и установка (на снятом отопителе)</t>
  </si>
  <si>
    <t>Фронтальный отопитель - снятие и установка</t>
  </si>
  <si>
    <t>Радиатор отопителя фронтального – снятие и установка (на снятом отопителе)</t>
  </si>
  <si>
    <t>Подогреватель предпусковой - снятие и установка</t>
  </si>
  <si>
    <t>Выжимной подшипник сцепления – снятие и установка                      (при снятой КПП)</t>
  </si>
  <si>
    <t>Вилка выжимного подшипника – снятие и установка (при снятой КПП)</t>
  </si>
  <si>
    <t>Регулировочный винт сцепления - снятие и установка (при снятой КПП)</t>
  </si>
  <si>
    <t>Главный цилиндр привода сцепления в сборе – снятие и установка         (с прокачкой)</t>
  </si>
  <si>
    <t>Тросы привода КПП (2 шт.) - снятие и установка</t>
  </si>
  <si>
    <t>Мост задний в сборе – снятие и установка</t>
  </si>
  <si>
    <t>Наружный подшипник ведущей шестерни заднего моста – снятие и установка</t>
  </si>
  <si>
    <t>Сальник ведущей шестерни заднего моста – снятие и установка</t>
  </si>
  <si>
    <t>Крестовины вала карданного – снятие и установка                                 (на снятом карданном вале)</t>
  </si>
  <si>
    <t>Фланец хвостовика редуктора - снятие и установка (при снятом карданном вале)</t>
  </si>
  <si>
    <t>Отбойники передних рессор – снятие и установка (комплект)</t>
  </si>
  <si>
    <t>Рессора передняя – снятие и установка</t>
  </si>
  <si>
    <t>Рессора задняя – снятие и установка</t>
  </si>
  <si>
    <t>Стремянка  передней рессоры – снятие и установка</t>
  </si>
  <si>
    <t>Стойка стабилизатора - снятие и установка</t>
  </si>
  <si>
    <t>Амортизатор передней или задней подвески – снятие и установка</t>
  </si>
  <si>
    <t>Тяга стабилизатора в сборе - снятие и установка</t>
  </si>
  <si>
    <t>Стремянка задней рессоры – снятие и установка</t>
  </si>
  <si>
    <t>Ось передняя  в сборе – снятие и установка ( со снятием и установкой колес)</t>
  </si>
  <si>
    <t>Отбойники задних рессор – снятие и установка (комплект)</t>
  </si>
  <si>
    <t>Пружина корректирующая в сборе – снятие и установка</t>
  </si>
  <si>
    <t>Продольная рулевая тяга – снятие и установка</t>
  </si>
  <si>
    <t>Поперечная рулевая тяга – снятие и установка</t>
  </si>
  <si>
    <t>Поперечная рулевая тяга - ремонт (с разборкой и сборкой, на снятой тяге)</t>
  </si>
  <si>
    <t>Продольная рулевая тяга – ремонт  (с разборкой и сборкой, со снятой тяге)</t>
  </si>
  <si>
    <t xml:space="preserve">Наконечник в сборе поперечной или продольной рулевой тяги – снятие и установка (с последующей регулировкой схождения) </t>
  </si>
  <si>
    <t>Шкворень – снятие и установка (при снятой ступице)</t>
  </si>
  <si>
    <t>Втулки поворотного кулака (при снятом поворотном кулаке) - снятие и установка</t>
  </si>
  <si>
    <t>Подшипник ступицы (переднего или заднего колеса) – снятие и установка (при снятой ступице):</t>
  </si>
  <si>
    <t>Палец силового циллиндра ГУР - снятие и установка</t>
  </si>
  <si>
    <t>Подшипник пальца силового циллиндра - снятие и установка</t>
  </si>
  <si>
    <t>Шланг к НШ (подача) - снятие и установка (с прокачкой)</t>
  </si>
  <si>
    <t>Шланг к НШ (обратка) - снятие и установка (с прокачкой)</t>
  </si>
  <si>
    <t>Силовой цилиндр гидроусилителя  рулевого управления – снятие и установка (с прокачкой)</t>
  </si>
  <si>
    <t>Кулак разжимной передний – снятие и установка</t>
  </si>
  <si>
    <t>Кулак разжимной задний – снятие и установка</t>
  </si>
  <si>
    <t>Колодки тормозные передние (левого или правого колеса) – снятие и установка</t>
  </si>
  <si>
    <t>Колодки тормозные задние (левого или правого колеса) – снятие и установка</t>
  </si>
  <si>
    <t>Тормозная камера переднего тормоза - снятие и установка</t>
  </si>
  <si>
    <t>Тормозная камера с энергоаккумулятором в сборе - снятие и установка</t>
  </si>
  <si>
    <t>Кронштейн разжимного кулака - снятие и установка</t>
  </si>
  <si>
    <t>Регулятор тормоза передний - снятие и установка</t>
  </si>
  <si>
    <t>Регулятор тормоза задний КААЗ - снятие и установка</t>
  </si>
  <si>
    <t>Регулятор тормоза задний РЗАА  - снятие и установка</t>
  </si>
  <si>
    <t xml:space="preserve">Воздухоосушитель в сборе - снятие и установка </t>
  </si>
  <si>
    <t xml:space="preserve">Влагомаслоотделитель - снятие и установка </t>
  </si>
  <si>
    <t xml:space="preserve">Четырехконтурный защитный клапан - снятие и установка  </t>
  </si>
  <si>
    <t xml:space="preserve">Клапан быстрого оттормаживания - снятие и установка </t>
  </si>
  <si>
    <t xml:space="preserve">Клапан ускорительный - снятие и установка </t>
  </si>
  <si>
    <t xml:space="preserve">Модулятор давления - снятие и установка </t>
  </si>
  <si>
    <t xml:space="preserve">Пневмораспределитель механизма открывания двери - снятие и установка </t>
  </si>
  <si>
    <t>Датчик привода спидометра - снятие и установка</t>
  </si>
  <si>
    <t xml:space="preserve">Панель приборов в сборе – снятие и установка </t>
  </si>
  <si>
    <t xml:space="preserve">Комбинация приборов – снятие и установка </t>
  </si>
  <si>
    <t xml:space="preserve">Тахометр – снятие и установка </t>
  </si>
  <si>
    <t xml:space="preserve">Датчик аварийного давления масла – снятие и установка </t>
  </si>
  <si>
    <t xml:space="preserve">Датчик указателя давление масла – снятие и установка </t>
  </si>
  <si>
    <t xml:space="preserve">Датчик уровеня охлаждающей жидкости – снятие и установка </t>
  </si>
  <si>
    <t xml:space="preserve">Датчик аварийной температуры охлаждающей жидкости – снятие и установка </t>
  </si>
  <si>
    <t xml:space="preserve">Датчик состояния колеса - снятие и установка </t>
  </si>
  <si>
    <t xml:space="preserve">Провод между АКБ и стартером - снятие и установка </t>
  </si>
  <si>
    <t xml:space="preserve">Выключатель аварийной системы – снятие и установка </t>
  </si>
  <si>
    <t xml:space="preserve">Выключатель кнопочный – снятие и установка  </t>
  </si>
  <si>
    <t xml:space="preserve">Выключатель сигнала «стоп» заднего фонаря – снятие и установка </t>
  </si>
  <si>
    <t xml:space="preserve">Выключатель АКБ (центральный) – снятие и установка  </t>
  </si>
  <si>
    <t xml:space="preserve">Выключатель управления пассажирской двери – снятие и установка </t>
  </si>
  <si>
    <t xml:space="preserve">Фара - снятие и установка (с регулировкой света фары) </t>
  </si>
  <si>
    <t xml:space="preserve">Лампа внешних фонарей - снятие и установка </t>
  </si>
  <si>
    <t xml:space="preserve">Фонарь габаритный боковой маркерный - снятие и установка </t>
  </si>
  <si>
    <t xml:space="preserve">Галогеновая лампа в противотуманной фаре - снятие и установка </t>
  </si>
  <si>
    <t xml:space="preserve">Реле или предохранитель в центральном электрощите - снятие и установка </t>
  </si>
  <si>
    <t xml:space="preserve">Реле или предохранитель в блоке предохранителей моторного отсека -снятие и установка  </t>
  </si>
  <si>
    <t xml:space="preserve">Жгут проводов левой стороне крыши – снятие и установка </t>
  </si>
  <si>
    <t xml:space="preserve">Жгут проводов правой стороне крыши – снятие и установка </t>
  </si>
  <si>
    <t xml:space="preserve">Жгут проводов по основанию в  сборе – снятие и установка </t>
  </si>
  <si>
    <t xml:space="preserve">Жгут проводов к фарам и фонарям правой стороны в сборе – снятие и установка </t>
  </si>
  <si>
    <t xml:space="preserve">Жгут проводов стеклоочистителя в сборе – снятие и установка  </t>
  </si>
  <si>
    <t xml:space="preserve">Ветровое стекло (правое или левое) – снятие и установка </t>
  </si>
  <si>
    <t xml:space="preserve">Стекло боковое, вклеиваемое – снятие и установка </t>
  </si>
  <si>
    <t xml:space="preserve">Стекло заднее, вклеиваемое – снятие и установка </t>
  </si>
  <si>
    <t xml:space="preserve">Стекло водителя, вклеиваемое – снятие и установка </t>
  </si>
  <si>
    <t xml:space="preserve">Стекло пассажирской двери, вклеиваемое – снятие и установка </t>
  </si>
  <si>
    <t xml:space="preserve">Петля люка моторного отсека – снятие и установка </t>
  </si>
  <si>
    <t>Амортизатор бокового люка (или моторного  отсека) - снятие и установка</t>
  </si>
  <si>
    <t xml:space="preserve">Замок бокового люка – снятие и установка </t>
  </si>
  <si>
    <t xml:space="preserve">       __________________                                                              _____________________</t>
  </si>
  <si>
    <t>от "___" _____________200   г</t>
  </si>
  <si>
    <t xml:space="preserve">Сальник ступицы – снятие и установка </t>
  </si>
  <si>
    <t xml:space="preserve">Предприятие                                                                                Заказчик </t>
  </si>
  <si>
    <t>№ операции</t>
  </si>
  <si>
    <t>Прайс</t>
  </si>
  <si>
    <t>агрегатов и узлов автобусов КАВЗ, ПАЗ, ГАЗ</t>
  </si>
  <si>
    <t>КАВЗ</t>
  </si>
  <si>
    <t>ПАЗ</t>
  </si>
  <si>
    <t>ГАЗ</t>
  </si>
  <si>
    <t>Двигатель в сборе (с коробкой передач) – снятие и установка.</t>
  </si>
  <si>
    <t>Стоимость н/ч, руб.</t>
  </si>
  <si>
    <t>ДВС диагностика</t>
  </si>
  <si>
    <t>Палец крепления рессоры - снятие и установка</t>
  </si>
  <si>
    <t xml:space="preserve">Кран уровня пола - снятие и установка </t>
  </si>
  <si>
    <t xml:space="preserve">Пневмобаллон (передней или задней подвески) - снятие и установка </t>
  </si>
  <si>
    <t>1,7</t>
  </si>
  <si>
    <t>1,25</t>
  </si>
  <si>
    <t>1,1</t>
  </si>
  <si>
    <t>1,9</t>
  </si>
  <si>
    <t>Утверждаю</t>
  </si>
  <si>
    <t>Дирекор ___________ООО"Синегорье-Сервис"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</si>
</sst>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[$-FC19]d\ mmmm\ yyyy\ &quot;г.&quot;"/>
  </numFmts>
  <fonts count="40">
    <font>
      <sz val="10"/>
      <name val="Arial Cyr"/>
      <family val="0"/>
    </font>
    <font>
      <b/>
      <sz val="10"/>
      <name val="Arial Cyr"/>
      <family val="2"/>
    </font>
    <font>
      <b/>
      <i/>
      <sz val="12"/>
      <name val="Arial Cyr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32" borderId="0" xfId="0" applyFill="1" applyAlignment="1">
      <alignment/>
    </xf>
    <xf numFmtId="0" fontId="0" fillId="0" borderId="0" xfId="0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center" vertical="top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2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32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zoomScaleSheetLayoutView="160" workbookViewId="0" topLeftCell="A1">
      <selection activeCell="B12" sqref="B12"/>
    </sheetView>
  </sheetViews>
  <sheetFormatPr defaultColWidth="9.00390625" defaultRowHeight="12.75"/>
  <cols>
    <col min="1" max="1" width="7.625" style="10" customWidth="1"/>
    <col min="2" max="2" width="62.25390625" style="0" customWidth="1"/>
    <col min="3" max="3" width="9.375" style="1" customWidth="1"/>
    <col min="4" max="4" width="11.75390625" style="0" bestFit="1" customWidth="1"/>
    <col min="5" max="5" width="13.25390625" style="0" customWidth="1"/>
  </cols>
  <sheetData>
    <row r="1" spans="2:3" ht="12.75">
      <c r="B1" s="61" t="s">
        <v>191</v>
      </c>
      <c r="C1" s="61"/>
    </row>
    <row r="2" spans="2:3" ht="12.75">
      <c r="B2" s="61" t="s">
        <v>192</v>
      </c>
      <c r="C2" s="61"/>
    </row>
    <row r="3" spans="2:3" ht="12.75">
      <c r="B3" s="61" t="s">
        <v>172</v>
      </c>
      <c r="C3" s="61"/>
    </row>
    <row r="4" spans="1:10" ht="12.75">
      <c r="A4" s="41"/>
      <c r="B4" s="41"/>
      <c r="C4" s="42"/>
      <c r="D4" s="1"/>
      <c r="E4" s="1"/>
      <c r="F4" s="1"/>
      <c r="G4" s="1"/>
      <c r="H4" s="1"/>
      <c r="I4" s="1"/>
      <c r="J4" s="1"/>
    </row>
    <row r="5" spans="1:3" ht="15">
      <c r="A5" s="63" t="s">
        <v>176</v>
      </c>
      <c r="B5" s="64"/>
      <c r="C5" s="65"/>
    </row>
    <row r="6" spans="1:10" ht="12.75">
      <c r="A6" s="66" t="s">
        <v>20</v>
      </c>
      <c r="B6" s="67"/>
      <c r="C6" s="68"/>
      <c r="D6" s="3"/>
      <c r="E6" s="3"/>
      <c r="F6" s="3"/>
      <c r="G6" s="1"/>
      <c r="H6" s="1"/>
      <c r="I6" s="1"/>
      <c r="J6" s="1"/>
    </row>
    <row r="7" spans="1:6" ht="13.5" thickBot="1">
      <c r="A7" s="69" t="s">
        <v>177</v>
      </c>
      <c r="B7" s="70"/>
      <c r="C7" s="71"/>
      <c r="D7" s="1"/>
      <c r="E7" s="1"/>
      <c r="F7" s="1"/>
    </row>
    <row r="8" spans="1:6" ht="12.75">
      <c r="A8" s="57" t="s">
        <v>175</v>
      </c>
      <c r="B8" s="55" t="s">
        <v>21</v>
      </c>
      <c r="C8" s="72" t="s">
        <v>2</v>
      </c>
      <c r="D8" s="86" t="s">
        <v>178</v>
      </c>
      <c r="E8" s="86" t="s">
        <v>179</v>
      </c>
      <c r="F8" s="86" t="s">
        <v>180</v>
      </c>
    </row>
    <row r="9" spans="1:6" s="6" customFormat="1" ht="25.5" customHeight="1" thickBot="1">
      <c r="A9" s="58"/>
      <c r="B9" s="56"/>
      <c r="C9" s="73"/>
      <c r="D9" s="87" t="s">
        <v>182</v>
      </c>
      <c r="E9" s="87"/>
      <c r="F9" s="87"/>
    </row>
    <row r="10" spans="1:6" s="6" customFormat="1" ht="12.75">
      <c r="A10" s="53">
        <v>1</v>
      </c>
      <c r="B10" s="48">
        <v>2</v>
      </c>
      <c r="C10" s="54">
        <v>3</v>
      </c>
      <c r="D10" s="88">
        <v>1400</v>
      </c>
      <c r="E10" s="88">
        <v>1300</v>
      </c>
      <c r="F10" s="88">
        <v>1000</v>
      </c>
    </row>
    <row r="11" spans="1:6" ht="12.75">
      <c r="A11" s="51">
        <v>1</v>
      </c>
      <c r="B11" s="52" t="s">
        <v>183</v>
      </c>
      <c r="C11" s="74">
        <v>1.5</v>
      </c>
      <c r="D11" s="18">
        <f>D10*C11</f>
        <v>2100</v>
      </c>
      <c r="E11" s="24">
        <f>E10*C11</f>
        <v>1950</v>
      </c>
      <c r="F11" s="89">
        <f>700*C11</f>
        <v>1050</v>
      </c>
    </row>
    <row r="12" spans="1:6" ht="16.5" customHeight="1">
      <c r="A12" s="13">
        <v>2</v>
      </c>
      <c r="B12" s="20" t="s">
        <v>181</v>
      </c>
      <c r="C12" s="75">
        <v>20</v>
      </c>
      <c r="D12" s="18">
        <v>14000</v>
      </c>
      <c r="E12" s="18">
        <f>C12*1000</f>
        <v>20000</v>
      </c>
      <c r="F12" s="89">
        <v>5000</v>
      </c>
    </row>
    <row r="13" spans="1:6" ht="12.75">
      <c r="A13" s="13">
        <v>3</v>
      </c>
      <c r="B13" s="5" t="s">
        <v>65</v>
      </c>
      <c r="C13" s="75">
        <v>0.46</v>
      </c>
      <c r="D13" s="18">
        <f>D10*C13</f>
        <v>644</v>
      </c>
      <c r="E13" s="18">
        <f aca="true" t="shared" si="0" ref="E13:E76">C13*1000</f>
        <v>460</v>
      </c>
      <c r="F13" s="89">
        <v>1200</v>
      </c>
    </row>
    <row r="14" spans="1:7" ht="25.5">
      <c r="A14" s="13">
        <v>4</v>
      </c>
      <c r="B14" s="5" t="s">
        <v>66</v>
      </c>
      <c r="C14" s="75">
        <v>1.4</v>
      </c>
      <c r="D14" s="18">
        <f>D10*C14</f>
        <v>1959.9999999999998</v>
      </c>
      <c r="E14" s="18">
        <f t="shared" si="0"/>
        <v>1400</v>
      </c>
      <c r="F14" s="89">
        <v>800</v>
      </c>
      <c r="G14" s="49"/>
    </row>
    <row r="15" spans="1:6" ht="25.5">
      <c r="A15" s="13">
        <v>5</v>
      </c>
      <c r="B15" s="5" t="s">
        <v>67</v>
      </c>
      <c r="C15" s="75">
        <v>1</v>
      </c>
      <c r="D15" s="18">
        <f>1200*C15</f>
        <v>1200</v>
      </c>
      <c r="E15" s="18">
        <f t="shared" si="0"/>
        <v>1000</v>
      </c>
      <c r="F15" s="89">
        <f>C15*700</f>
        <v>700</v>
      </c>
    </row>
    <row r="16" spans="1:6" ht="12.75">
      <c r="A16" s="14">
        <v>1</v>
      </c>
      <c r="B16" s="4" t="s">
        <v>22</v>
      </c>
      <c r="C16" s="76">
        <v>0.65</v>
      </c>
      <c r="D16" s="18">
        <f>1200*0.65</f>
        <v>780</v>
      </c>
      <c r="E16" s="18">
        <f t="shared" si="0"/>
        <v>650</v>
      </c>
      <c r="F16" s="89">
        <f aca="true" t="shared" si="1" ref="F16:F79">C16*700</f>
        <v>455</v>
      </c>
    </row>
    <row r="17" spans="1:6" ht="12.75">
      <c r="A17" s="13">
        <f>A16+1</f>
        <v>2</v>
      </c>
      <c r="B17" s="4" t="s">
        <v>68</v>
      </c>
      <c r="C17" s="76">
        <v>0.2</v>
      </c>
      <c r="D17" s="18">
        <f>1200*0.18</f>
        <v>216</v>
      </c>
      <c r="E17" s="18">
        <f t="shared" si="0"/>
        <v>200</v>
      </c>
      <c r="F17" s="89">
        <f t="shared" si="1"/>
        <v>140</v>
      </c>
    </row>
    <row r="18" spans="1:6" ht="15" customHeight="1">
      <c r="A18" s="13">
        <f>A17+1</f>
        <v>3</v>
      </c>
      <c r="B18" s="4" t="s">
        <v>70</v>
      </c>
      <c r="C18" s="76">
        <v>0.15</v>
      </c>
      <c r="D18" s="18">
        <f>1200*0.15</f>
        <v>180</v>
      </c>
      <c r="E18" s="18">
        <f t="shared" si="0"/>
        <v>150</v>
      </c>
      <c r="F18" s="89">
        <f t="shared" si="1"/>
        <v>105</v>
      </c>
    </row>
    <row r="19" spans="1:6" ht="25.5">
      <c r="A19" s="13">
        <v>4</v>
      </c>
      <c r="B19" s="20" t="s">
        <v>69</v>
      </c>
      <c r="C19" s="77">
        <v>1.75</v>
      </c>
      <c r="D19" s="18">
        <f>1200*C19</f>
        <v>2100</v>
      </c>
      <c r="E19" s="18">
        <f t="shared" si="0"/>
        <v>1750</v>
      </c>
      <c r="F19" s="89">
        <f t="shared" si="1"/>
        <v>1225</v>
      </c>
    </row>
    <row r="20" spans="1:6" ht="25.5">
      <c r="A20" s="13">
        <v>5</v>
      </c>
      <c r="B20" s="21" t="s">
        <v>71</v>
      </c>
      <c r="C20" s="77">
        <v>1</v>
      </c>
      <c r="D20" s="18">
        <f>1200*C20</f>
        <v>1200</v>
      </c>
      <c r="E20" s="18">
        <f t="shared" si="0"/>
        <v>1000</v>
      </c>
      <c r="F20" s="89">
        <f t="shared" si="1"/>
        <v>700</v>
      </c>
    </row>
    <row r="21" spans="1:6" ht="12.75">
      <c r="A21" s="13">
        <v>6</v>
      </c>
      <c r="B21" s="2" t="s">
        <v>23</v>
      </c>
      <c r="C21" s="76">
        <v>0.5</v>
      </c>
      <c r="D21" s="18">
        <f>1200*0.5</f>
        <v>600</v>
      </c>
      <c r="E21" s="18">
        <f t="shared" si="0"/>
        <v>500</v>
      </c>
      <c r="F21" s="89">
        <f t="shared" si="1"/>
        <v>350</v>
      </c>
    </row>
    <row r="22" spans="1:6" ht="12.75">
      <c r="A22" s="8">
        <v>1</v>
      </c>
      <c r="B22" s="2" t="s">
        <v>45</v>
      </c>
      <c r="C22" s="76">
        <v>0.8</v>
      </c>
      <c r="D22" s="18">
        <f>1200*0.8</f>
        <v>960</v>
      </c>
      <c r="E22" s="18">
        <f t="shared" si="0"/>
        <v>800</v>
      </c>
      <c r="F22" s="89">
        <f t="shared" si="1"/>
        <v>560</v>
      </c>
    </row>
    <row r="23" spans="1:6" ht="12.75">
      <c r="A23" s="9">
        <v>2</v>
      </c>
      <c r="B23" s="2" t="s">
        <v>46</v>
      </c>
      <c r="C23" s="76">
        <v>0.75</v>
      </c>
      <c r="D23" s="18">
        <f>1200*0.75</f>
        <v>900</v>
      </c>
      <c r="E23" s="18">
        <f t="shared" si="0"/>
        <v>750</v>
      </c>
      <c r="F23" s="89">
        <f t="shared" si="1"/>
        <v>525</v>
      </c>
    </row>
    <row r="24" spans="1:6" ht="12.75" customHeight="1">
      <c r="A24" s="8">
        <v>3</v>
      </c>
      <c r="B24" s="2" t="s">
        <v>74</v>
      </c>
      <c r="C24" s="77">
        <v>0.4</v>
      </c>
      <c r="D24" s="18">
        <f>1200*0.4</f>
        <v>480</v>
      </c>
      <c r="E24" s="18">
        <f t="shared" si="0"/>
        <v>400</v>
      </c>
      <c r="F24" s="89">
        <f t="shared" si="1"/>
        <v>280</v>
      </c>
    </row>
    <row r="25" spans="1:6" ht="12.75">
      <c r="A25" s="9">
        <v>4</v>
      </c>
      <c r="B25" s="2" t="s">
        <v>75</v>
      </c>
      <c r="C25" s="76">
        <v>0.3</v>
      </c>
      <c r="D25" s="18">
        <f>1200*0.3</f>
        <v>360</v>
      </c>
      <c r="E25" s="18">
        <f t="shared" si="0"/>
        <v>300</v>
      </c>
      <c r="F25" s="89">
        <f t="shared" si="1"/>
        <v>210</v>
      </c>
    </row>
    <row r="26" spans="1:6" ht="12.75">
      <c r="A26" s="22">
        <v>5</v>
      </c>
      <c r="B26" s="23" t="s">
        <v>44</v>
      </c>
      <c r="C26" s="78">
        <v>0.8</v>
      </c>
      <c r="D26" s="18">
        <f>1200*C26</f>
        <v>960</v>
      </c>
      <c r="E26" s="18">
        <f t="shared" si="0"/>
        <v>800</v>
      </c>
      <c r="F26" s="89">
        <f t="shared" si="1"/>
        <v>560</v>
      </c>
    </row>
    <row r="27" spans="1:6" ht="12.75">
      <c r="A27" s="22">
        <v>1</v>
      </c>
      <c r="B27" s="25" t="s">
        <v>72</v>
      </c>
      <c r="C27" s="78">
        <v>3.26</v>
      </c>
      <c r="D27" s="18">
        <f>1200*3.26</f>
        <v>3911.9999999999995</v>
      </c>
      <c r="E27" s="18">
        <f t="shared" si="0"/>
        <v>3260</v>
      </c>
      <c r="F27" s="89">
        <f t="shared" si="1"/>
        <v>2282</v>
      </c>
    </row>
    <row r="28" spans="1:6" ht="12.75">
      <c r="A28" s="9">
        <f>A27+1</f>
        <v>2</v>
      </c>
      <c r="B28" s="2" t="s">
        <v>24</v>
      </c>
      <c r="C28" s="76">
        <v>0.2</v>
      </c>
      <c r="D28" s="18">
        <f>1200*0.12</f>
        <v>144</v>
      </c>
      <c r="E28" s="18">
        <f t="shared" si="0"/>
        <v>200</v>
      </c>
      <c r="F28" s="89">
        <f t="shared" si="1"/>
        <v>140</v>
      </c>
    </row>
    <row r="29" spans="1:6" ht="12.75">
      <c r="A29" s="9">
        <f>A28+1</f>
        <v>3</v>
      </c>
      <c r="B29" s="2" t="s">
        <v>25</v>
      </c>
      <c r="C29" s="76">
        <v>0.25</v>
      </c>
      <c r="D29" s="18">
        <v>0.25</v>
      </c>
      <c r="E29" s="18">
        <f t="shared" si="0"/>
        <v>250</v>
      </c>
      <c r="F29" s="89">
        <f t="shared" si="1"/>
        <v>175</v>
      </c>
    </row>
    <row r="30" spans="1:6" ht="25.5">
      <c r="A30" s="60">
        <f>A29+1</f>
        <v>4</v>
      </c>
      <c r="B30" s="4" t="s">
        <v>73</v>
      </c>
      <c r="C30" s="77">
        <v>0.4</v>
      </c>
      <c r="D30" s="18">
        <f>1200*C30</f>
        <v>480</v>
      </c>
      <c r="E30" s="18">
        <f t="shared" si="0"/>
        <v>400</v>
      </c>
      <c r="F30" s="89">
        <f t="shared" si="1"/>
        <v>280</v>
      </c>
    </row>
    <row r="31" spans="1:6" ht="12.75">
      <c r="A31" s="60"/>
      <c r="B31" s="4" t="s">
        <v>14</v>
      </c>
      <c r="C31" s="76" t="s">
        <v>16</v>
      </c>
      <c r="D31" s="18">
        <f>1200*0.2</f>
        <v>240</v>
      </c>
      <c r="E31" s="18" t="e">
        <f t="shared" si="0"/>
        <v>#VALUE!</v>
      </c>
      <c r="F31" s="89" t="e">
        <f t="shared" si="1"/>
        <v>#VALUE!</v>
      </c>
    </row>
    <row r="32" spans="1:6" ht="12.75">
      <c r="A32" s="60"/>
      <c r="B32" s="4" t="s">
        <v>15</v>
      </c>
      <c r="C32" s="76">
        <v>0.1</v>
      </c>
      <c r="D32" s="18">
        <f>1200*0.05</f>
        <v>60</v>
      </c>
      <c r="E32" s="18">
        <f t="shared" si="0"/>
        <v>100</v>
      </c>
      <c r="F32" s="89">
        <f t="shared" si="1"/>
        <v>70</v>
      </c>
    </row>
    <row r="33" spans="1:6" ht="12.75">
      <c r="A33" s="9">
        <v>5</v>
      </c>
      <c r="B33" s="5" t="s">
        <v>1</v>
      </c>
      <c r="C33" s="75">
        <v>1</v>
      </c>
      <c r="D33" s="18">
        <f>1200*1</f>
        <v>1200</v>
      </c>
      <c r="E33" s="18">
        <f t="shared" si="0"/>
        <v>1000</v>
      </c>
      <c r="F33" s="89">
        <f t="shared" si="1"/>
        <v>700</v>
      </c>
    </row>
    <row r="34" spans="1:6" ht="12.75">
      <c r="A34" s="9">
        <f>A33+1</f>
        <v>6</v>
      </c>
      <c r="B34" s="2" t="s">
        <v>78</v>
      </c>
      <c r="C34" s="76">
        <v>0.3</v>
      </c>
      <c r="D34" s="18">
        <f>1200*0.25</f>
        <v>300</v>
      </c>
      <c r="E34" s="18">
        <f t="shared" si="0"/>
        <v>300</v>
      </c>
      <c r="F34" s="89">
        <f t="shared" si="1"/>
        <v>210</v>
      </c>
    </row>
    <row r="35" spans="1:6" ht="12.75">
      <c r="A35" s="9">
        <f>A34+1</f>
        <v>7</v>
      </c>
      <c r="B35" s="2" t="s">
        <v>26</v>
      </c>
      <c r="C35" s="76">
        <v>0.3</v>
      </c>
      <c r="D35" s="18">
        <f>1200*0.3</f>
        <v>360</v>
      </c>
      <c r="E35" s="18">
        <f t="shared" si="0"/>
        <v>300</v>
      </c>
      <c r="F35" s="89">
        <f t="shared" si="1"/>
        <v>210</v>
      </c>
    </row>
    <row r="36" spans="1:6" ht="25.5">
      <c r="A36" s="9">
        <v>8</v>
      </c>
      <c r="B36" s="7" t="s">
        <v>76</v>
      </c>
      <c r="C36" s="76">
        <v>0.3</v>
      </c>
      <c r="D36" s="18">
        <f>1200*C36</f>
        <v>360</v>
      </c>
      <c r="E36" s="18">
        <f t="shared" si="0"/>
        <v>300</v>
      </c>
      <c r="F36" s="89">
        <f t="shared" si="1"/>
        <v>210</v>
      </c>
    </row>
    <row r="37" spans="1:6" ht="12.75">
      <c r="A37" s="9">
        <v>9</v>
      </c>
      <c r="B37" s="2" t="s">
        <v>77</v>
      </c>
      <c r="C37" s="76">
        <v>0.25</v>
      </c>
      <c r="D37" s="18">
        <f>1200*0.25</f>
        <v>300</v>
      </c>
      <c r="E37" s="18">
        <f t="shared" si="0"/>
        <v>250</v>
      </c>
      <c r="F37" s="89">
        <f t="shared" si="1"/>
        <v>175</v>
      </c>
    </row>
    <row r="38" spans="1:6" ht="12.75">
      <c r="A38" s="9">
        <v>10</v>
      </c>
      <c r="B38" s="26" t="s">
        <v>47</v>
      </c>
      <c r="C38" s="77">
        <v>0.3</v>
      </c>
      <c r="D38" s="18">
        <f>1200*C38</f>
        <v>360</v>
      </c>
      <c r="E38" s="18">
        <f t="shared" si="0"/>
        <v>300</v>
      </c>
      <c r="F38" s="89">
        <f t="shared" si="1"/>
        <v>210</v>
      </c>
    </row>
    <row r="39" spans="1:6" ht="12.75">
      <c r="A39" s="9">
        <v>11</v>
      </c>
      <c r="B39" s="26" t="s">
        <v>48</v>
      </c>
      <c r="C39" s="77">
        <v>0.2</v>
      </c>
      <c r="D39" s="18">
        <f>1200*C39</f>
        <v>240</v>
      </c>
      <c r="E39" s="18">
        <f t="shared" si="0"/>
        <v>200</v>
      </c>
      <c r="F39" s="89">
        <f t="shared" si="1"/>
        <v>140</v>
      </c>
    </row>
    <row r="40" spans="1:6" ht="12.75">
      <c r="A40" s="9">
        <v>12</v>
      </c>
      <c r="B40" s="26" t="s">
        <v>80</v>
      </c>
      <c r="C40" s="77">
        <v>0.2</v>
      </c>
      <c r="D40" s="18">
        <f>1200*C40</f>
        <v>240</v>
      </c>
      <c r="E40" s="18">
        <f t="shared" si="0"/>
        <v>200</v>
      </c>
      <c r="F40" s="89">
        <f t="shared" si="1"/>
        <v>140</v>
      </c>
    </row>
    <row r="41" spans="1:6" s="11" customFormat="1" ht="25.5">
      <c r="A41" s="13">
        <v>1</v>
      </c>
      <c r="B41" s="7" t="s">
        <v>79</v>
      </c>
      <c r="C41" s="76">
        <v>0.35</v>
      </c>
      <c r="D41" s="18">
        <f>1200*0.32</f>
        <v>384</v>
      </c>
      <c r="E41" s="18">
        <f t="shared" si="0"/>
        <v>350</v>
      </c>
      <c r="F41" s="89">
        <f t="shared" si="1"/>
        <v>244.99999999999997</v>
      </c>
    </row>
    <row r="42" spans="1:6" s="11" customFormat="1" ht="12.75">
      <c r="A42" s="13">
        <f>A41+1</f>
        <v>2</v>
      </c>
      <c r="B42" s="2" t="s">
        <v>81</v>
      </c>
      <c r="C42" s="76">
        <v>0.25</v>
      </c>
      <c r="D42" s="18">
        <f>1200*0.25</f>
        <v>300</v>
      </c>
      <c r="E42" s="18">
        <f t="shared" si="0"/>
        <v>250</v>
      </c>
      <c r="F42" s="89">
        <f t="shared" si="1"/>
        <v>175</v>
      </c>
    </row>
    <row r="43" spans="1:6" s="11" customFormat="1" ht="12.75">
      <c r="A43" s="27">
        <v>3</v>
      </c>
      <c r="B43" s="28" t="s">
        <v>82</v>
      </c>
      <c r="C43" s="79">
        <v>0.3</v>
      </c>
      <c r="D43" s="18">
        <f>1200*C43</f>
        <v>360</v>
      </c>
      <c r="E43" s="18">
        <f t="shared" si="0"/>
        <v>300</v>
      </c>
      <c r="F43" s="89">
        <f t="shared" si="1"/>
        <v>210</v>
      </c>
    </row>
    <row r="44" spans="1:6" s="11" customFormat="1" ht="12.75">
      <c r="A44" s="13">
        <v>4</v>
      </c>
      <c r="B44" s="2" t="s">
        <v>83</v>
      </c>
      <c r="C44" s="76">
        <v>0.9</v>
      </c>
      <c r="D44" s="18">
        <f>1200*0.9</f>
        <v>1080</v>
      </c>
      <c r="E44" s="18">
        <f t="shared" si="0"/>
        <v>900</v>
      </c>
      <c r="F44" s="89">
        <f t="shared" si="1"/>
        <v>630</v>
      </c>
    </row>
    <row r="45" spans="1:6" s="11" customFormat="1" ht="25.5">
      <c r="A45" s="27">
        <v>5</v>
      </c>
      <c r="B45" s="29" t="s">
        <v>84</v>
      </c>
      <c r="C45" s="79">
        <v>0.3</v>
      </c>
      <c r="D45" s="18">
        <f>1200*C45</f>
        <v>360</v>
      </c>
      <c r="E45" s="18">
        <f t="shared" si="0"/>
        <v>300</v>
      </c>
      <c r="F45" s="89">
        <f t="shared" si="1"/>
        <v>210</v>
      </c>
    </row>
    <row r="46" spans="1:6" s="11" customFormat="1" ht="12.75">
      <c r="A46" s="13">
        <v>6</v>
      </c>
      <c r="B46" s="2" t="s">
        <v>85</v>
      </c>
      <c r="C46" s="76">
        <v>1</v>
      </c>
      <c r="D46" s="18">
        <f>1200*1</f>
        <v>1200</v>
      </c>
      <c r="E46" s="18">
        <f t="shared" si="0"/>
        <v>1000</v>
      </c>
      <c r="F46" s="89">
        <f t="shared" si="1"/>
        <v>700</v>
      </c>
    </row>
    <row r="47" spans="1:6" ht="25.5">
      <c r="A47" s="14">
        <v>1</v>
      </c>
      <c r="B47" s="4" t="s">
        <v>17</v>
      </c>
      <c r="C47" s="76">
        <v>2.5</v>
      </c>
      <c r="D47" s="18">
        <f>1200*2.5</f>
        <v>3000</v>
      </c>
      <c r="E47" s="18">
        <f t="shared" si="0"/>
        <v>2500</v>
      </c>
      <c r="F47" s="89">
        <f t="shared" si="1"/>
        <v>1750</v>
      </c>
    </row>
    <row r="48" spans="1:6" ht="25.5">
      <c r="A48" s="13">
        <f>A47+1</f>
        <v>2</v>
      </c>
      <c r="B48" s="7" t="s">
        <v>86</v>
      </c>
      <c r="C48" s="76">
        <v>0.15</v>
      </c>
      <c r="D48" s="18">
        <f>1200*0.15</f>
        <v>180</v>
      </c>
      <c r="E48" s="18">
        <f t="shared" si="0"/>
        <v>150</v>
      </c>
      <c r="F48" s="89">
        <f t="shared" si="1"/>
        <v>105</v>
      </c>
    </row>
    <row r="49" spans="1:6" ht="12.75">
      <c r="A49" s="13">
        <f>A48+1</f>
        <v>3</v>
      </c>
      <c r="B49" s="2" t="s">
        <v>87</v>
      </c>
      <c r="C49" s="76">
        <v>0.35</v>
      </c>
      <c r="D49" s="18">
        <f>1200*0.35</f>
        <v>420</v>
      </c>
      <c r="E49" s="18">
        <f t="shared" si="0"/>
        <v>350</v>
      </c>
      <c r="F49" s="89">
        <f t="shared" si="1"/>
        <v>244.99999999999997</v>
      </c>
    </row>
    <row r="50" spans="1:6" ht="25.5">
      <c r="A50" s="13">
        <f>A49+1</f>
        <v>4</v>
      </c>
      <c r="B50" s="4" t="s">
        <v>89</v>
      </c>
      <c r="C50" s="76">
        <v>0.75</v>
      </c>
      <c r="D50" s="18">
        <f>1200*0.75</f>
        <v>900</v>
      </c>
      <c r="E50" s="18">
        <f t="shared" si="0"/>
        <v>750</v>
      </c>
      <c r="F50" s="89">
        <f t="shared" si="1"/>
        <v>525</v>
      </c>
    </row>
    <row r="51" spans="1:6" ht="12.75">
      <c r="A51" s="13">
        <f>A50+1</f>
        <v>5</v>
      </c>
      <c r="B51" s="2" t="s">
        <v>18</v>
      </c>
      <c r="C51" s="76">
        <v>0.15</v>
      </c>
      <c r="D51" s="18">
        <f>1200*0.15</f>
        <v>180</v>
      </c>
      <c r="E51" s="18">
        <f t="shared" si="0"/>
        <v>150</v>
      </c>
      <c r="F51" s="89">
        <f t="shared" si="1"/>
        <v>105</v>
      </c>
    </row>
    <row r="52" spans="1:6" ht="12.75">
      <c r="A52" s="13">
        <v>6</v>
      </c>
      <c r="B52" s="2" t="s">
        <v>40</v>
      </c>
      <c r="C52" s="76">
        <v>0.8</v>
      </c>
      <c r="D52" s="18">
        <f>1200*0.8</f>
        <v>960</v>
      </c>
      <c r="E52" s="18">
        <f t="shared" si="0"/>
        <v>800</v>
      </c>
      <c r="F52" s="89">
        <f t="shared" si="1"/>
        <v>560</v>
      </c>
    </row>
    <row r="53" spans="1:6" ht="12.75">
      <c r="A53" s="13">
        <v>7</v>
      </c>
      <c r="B53" s="2" t="s">
        <v>19</v>
      </c>
      <c r="C53" s="76">
        <v>0.5</v>
      </c>
      <c r="D53" s="18">
        <f>1200*0.46</f>
        <v>552</v>
      </c>
      <c r="E53" s="18">
        <f t="shared" si="0"/>
        <v>500</v>
      </c>
      <c r="F53" s="89">
        <f t="shared" si="1"/>
        <v>350</v>
      </c>
    </row>
    <row r="54" spans="1:6" ht="12.75">
      <c r="A54" s="22">
        <v>8</v>
      </c>
      <c r="B54" s="23" t="s">
        <v>88</v>
      </c>
      <c r="C54" s="80">
        <v>0.2</v>
      </c>
      <c r="D54" s="18">
        <f>1200*C54</f>
        <v>240</v>
      </c>
      <c r="E54" s="18">
        <f t="shared" si="0"/>
        <v>200</v>
      </c>
      <c r="F54" s="89">
        <f t="shared" si="1"/>
        <v>140</v>
      </c>
    </row>
    <row r="55" spans="1:6" s="11" customFormat="1" ht="12.75">
      <c r="A55" s="8">
        <v>1</v>
      </c>
      <c r="B55" s="2" t="s">
        <v>61</v>
      </c>
      <c r="C55" s="76">
        <v>2</v>
      </c>
      <c r="D55" s="18">
        <f>1200*2</f>
        <v>2400</v>
      </c>
      <c r="E55" s="18">
        <f t="shared" si="0"/>
        <v>2000</v>
      </c>
      <c r="F55" s="89">
        <f t="shared" si="1"/>
        <v>1400</v>
      </c>
    </row>
    <row r="56" spans="1:6" s="11" customFormat="1" ht="12.75">
      <c r="A56" s="22">
        <v>2</v>
      </c>
      <c r="B56" s="30" t="s">
        <v>90</v>
      </c>
      <c r="C56" s="78">
        <v>2</v>
      </c>
      <c r="D56" s="18">
        <f>1200*C56</f>
        <v>2400</v>
      </c>
      <c r="E56" s="18">
        <f t="shared" si="0"/>
        <v>2000</v>
      </c>
      <c r="F56" s="89">
        <f t="shared" si="1"/>
        <v>1400</v>
      </c>
    </row>
    <row r="57" spans="1:6" s="11" customFormat="1" ht="12.75">
      <c r="A57" s="22">
        <v>3</v>
      </c>
      <c r="B57" s="23" t="s">
        <v>49</v>
      </c>
      <c r="C57" s="78">
        <v>0.6</v>
      </c>
      <c r="D57" s="18">
        <f>1200*C57</f>
        <v>720</v>
      </c>
      <c r="E57" s="18">
        <f t="shared" si="0"/>
        <v>600</v>
      </c>
      <c r="F57" s="89">
        <f t="shared" si="1"/>
        <v>420</v>
      </c>
    </row>
    <row r="58" spans="1:6" s="11" customFormat="1" ht="12.75">
      <c r="A58" s="22">
        <v>4</v>
      </c>
      <c r="B58" s="23" t="s">
        <v>50</v>
      </c>
      <c r="C58" s="78">
        <v>0.8</v>
      </c>
      <c r="D58" s="18">
        <f>1200*C58</f>
        <v>960</v>
      </c>
      <c r="E58" s="18">
        <f t="shared" si="0"/>
        <v>800</v>
      </c>
      <c r="F58" s="89">
        <f t="shared" si="1"/>
        <v>560</v>
      </c>
    </row>
    <row r="59" spans="1:6" ht="12.75">
      <c r="A59" s="8">
        <v>1</v>
      </c>
      <c r="B59" s="2" t="s">
        <v>27</v>
      </c>
      <c r="C59" s="81">
        <v>0.5</v>
      </c>
      <c r="D59" s="18">
        <f>1200*0.5</f>
        <v>600</v>
      </c>
      <c r="E59" s="18">
        <f t="shared" si="0"/>
        <v>500</v>
      </c>
      <c r="F59" s="89">
        <f t="shared" si="1"/>
        <v>350</v>
      </c>
    </row>
    <row r="60" spans="1:6" ht="25.5">
      <c r="A60" s="8">
        <v>2</v>
      </c>
      <c r="B60" s="7" t="s">
        <v>94</v>
      </c>
      <c r="C60" s="76">
        <v>1</v>
      </c>
      <c r="D60" s="18">
        <f>1200*C60</f>
        <v>1200</v>
      </c>
      <c r="E60" s="18">
        <f t="shared" si="0"/>
        <v>1000</v>
      </c>
      <c r="F60" s="89">
        <f t="shared" si="1"/>
        <v>700</v>
      </c>
    </row>
    <row r="61" spans="1:6" ht="12.75">
      <c r="A61" s="22">
        <v>1</v>
      </c>
      <c r="B61" s="25" t="s">
        <v>91</v>
      </c>
      <c r="C61" s="78">
        <v>9</v>
      </c>
      <c r="D61" s="18">
        <f>1200*C61</f>
        <v>10800</v>
      </c>
      <c r="E61" s="18">
        <f t="shared" si="0"/>
        <v>9000</v>
      </c>
      <c r="F61" s="89">
        <f t="shared" si="1"/>
        <v>6300</v>
      </c>
    </row>
    <row r="62" spans="1:6" ht="12.75">
      <c r="A62" s="9">
        <v>2</v>
      </c>
      <c r="B62" s="2" t="s">
        <v>28</v>
      </c>
      <c r="C62" s="77">
        <v>0.7</v>
      </c>
      <c r="D62" s="18">
        <f>1200*0.65</f>
        <v>780</v>
      </c>
      <c r="E62" s="18">
        <f t="shared" si="0"/>
        <v>700</v>
      </c>
      <c r="F62" s="89">
        <f t="shared" si="1"/>
        <v>489.99999999999994</v>
      </c>
    </row>
    <row r="63" spans="1:6" ht="25.5">
      <c r="A63" s="9">
        <v>3</v>
      </c>
      <c r="B63" s="7" t="s">
        <v>92</v>
      </c>
      <c r="C63" s="76">
        <v>1.5</v>
      </c>
      <c r="D63" s="18">
        <f>1200*C63</f>
        <v>1800</v>
      </c>
      <c r="E63" s="18">
        <f t="shared" si="0"/>
        <v>1500</v>
      </c>
      <c r="F63" s="89">
        <f t="shared" si="1"/>
        <v>1050</v>
      </c>
    </row>
    <row r="64" spans="1:6" ht="12.75">
      <c r="A64" s="9">
        <f>A63+1</f>
        <v>4</v>
      </c>
      <c r="B64" s="2" t="s">
        <v>93</v>
      </c>
      <c r="C64" s="76">
        <v>0.9</v>
      </c>
      <c r="D64" s="18">
        <f>1200*0.9</f>
        <v>1080</v>
      </c>
      <c r="E64" s="18">
        <f t="shared" si="0"/>
        <v>900</v>
      </c>
      <c r="F64" s="89">
        <f t="shared" si="1"/>
        <v>630</v>
      </c>
    </row>
    <row r="65" spans="1:6" ht="12.75">
      <c r="A65" s="9">
        <f>A64+1</f>
        <v>5</v>
      </c>
      <c r="B65" s="2" t="s">
        <v>173</v>
      </c>
      <c r="C65" s="76">
        <v>1.4</v>
      </c>
      <c r="D65" s="18">
        <f>1200*C65</f>
        <v>1680</v>
      </c>
      <c r="E65" s="18">
        <f t="shared" si="0"/>
        <v>1400</v>
      </c>
      <c r="F65" s="89">
        <f t="shared" si="1"/>
        <v>979.9999999999999</v>
      </c>
    </row>
    <row r="66" spans="1:6" ht="12.75">
      <c r="A66" s="9">
        <f>A65+1</f>
        <v>6</v>
      </c>
      <c r="B66" s="2" t="s">
        <v>41</v>
      </c>
      <c r="C66" s="77">
        <v>2</v>
      </c>
      <c r="D66" s="18">
        <f>1200*2</f>
        <v>2400</v>
      </c>
      <c r="E66" s="18">
        <f t="shared" si="0"/>
        <v>2000</v>
      </c>
      <c r="F66" s="89">
        <f t="shared" si="1"/>
        <v>1400</v>
      </c>
    </row>
    <row r="67" spans="1:6" ht="25.5">
      <c r="A67" s="22">
        <v>7</v>
      </c>
      <c r="B67" s="17" t="s">
        <v>95</v>
      </c>
      <c r="C67" s="78">
        <v>0.5</v>
      </c>
      <c r="D67" s="18">
        <f>1200*C67</f>
        <v>600</v>
      </c>
      <c r="E67" s="18">
        <f t="shared" si="0"/>
        <v>500</v>
      </c>
      <c r="F67" s="89">
        <f t="shared" si="1"/>
        <v>350</v>
      </c>
    </row>
    <row r="68" spans="1:6" ht="12.75">
      <c r="A68" s="14">
        <v>1</v>
      </c>
      <c r="B68" s="2" t="s">
        <v>96</v>
      </c>
      <c r="C68" s="81">
        <v>2</v>
      </c>
      <c r="D68" s="18">
        <f>1200*2</f>
        <v>2400</v>
      </c>
      <c r="E68" s="18">
        <f t="shared" si="0"/>
        <v>2000</v>
      </c>
      <c r="F68" s="89">
        <f t="shared" si="1"/>
        <v>1400</v>
      </c>
    </row>
    <row r="69" spans="1:6" ht="12.75">
      <c r="A69" s="14">
        <v>2</v>
      </c>
      <c r="B69" s="2" t="s">
        <v>105</v>
      </c>
      <c r="C69" s="76">
        <v>2.5</v>
      </c>
      <c r="D69" s="18">
        <f>1200*C69</f>
        <v>3000</v>
      </c>
      <c r="E69" s="18">
        <f t="shared" si="0"/>
        <v>2500</v>
      </c>
      <c r="F69" s="89">
        <f t="shared" si="1"/>
        <v>1750</v>
      </c>
    </row>
    <row r="70" spans="1:6" ht="12.75">
      <c r="A70" s="13">
        <v>3</v>
      </c>
      <c r="B70" s="2" t="s">
        <v>97</v>
      </c>
      <c r="C70" s="76">
        <v>1.25</v>
      </c>
      <c r="D70" s="18">
        <f>1200*C70</f>
        <v>1500</v>
      </c>
      <c r="E70" s="18">
        <f t="shared" si="0"/>
        <v>1250</v>
      </c>
      <c r="F70" s="89">
        <f t="shared" si="1"/>
        <v>875</v>
      </c>
    </row>
    <row r="71" spans="1:6" ht="12.75">
      <c r="A71" s="14">
        <v>4</v>
      </c>
      <c r="B71" s="2" t="s">
        <v>98</v>
      </c>
      <c r="C71" s="76">
        <v>1.75</v>
      </c>
      <c r="D71" s="18">
        <f>1200*C71</f>
        <v>2100</v>
      </c>
      <c r="E71" s="18">
        <f t="shared" si="0"/>
        <v>1750</v>
      </c>
      <c r="F71" s="89">
        <f t="shared" si="1"/>
        <v>1225</v>
      </c>
    </row>
    <row r="72" spans="1:6" ht="12.75">
      <c r="A72" s="14">
        <v>5</v>
      </c>
      <c r="B72" s="2" t="s">
        <v>99</v>
      </c>
      <c r="C72" s="81">
        <v>0.4</v>
      </c>
      <c r="D72" s="18">
        <f>1200*0.35</f>
        <v>420</v>
      </c>
      <c r="E72" s="18">
        <f t="shared" si="0"/>
        <v>400</v>
      </c>
      <c r="F72" s="89">
        <f t="shared" si="1"/>
        <v>280</v>
      </c>
    </row>
    <row r="73" spans="1:6" ht="12.75">
      <c r="A73" s="13">
        <v>6</v>
      </c>
      <c r="B73" s="2" t="s">
        <v>103</v>
      </c>
      <c r="C73" s="81">
        <v>0.4</v>
      </c>
      <c r="D73" s="18">
        <f>1200*0.35</f>
        <v>420</v>
      </c>
      <c r="E73" s="18">
        <f t="shared" si="0"/>
        <v>400</v>
      </c>
      <c r="F73" s="89">
        <f t="shared" si="1"/>
        <v>280</v>
      </c>
    </row>
    <row r="74" spans="1:6" ht="12.75">
      <c r="A74" s="13">
        <v>7</v>
      </c>
      <c r="B74" s="2" t="s">
        <v>100</v>
      </c>
      <c r="C74" s="81">
        <v>0.4</v>
      </c>
      <c r="D74" s="18">
        <f>1200*0.4</f>
        <v>480</v>
      </c>
      <c r="E74" s="18">
        <f t="shared" si="0"/>
        <v>400</v>
      </c>
      <c r="F74" s="89">
        <f t="shared" si="1"/>
        <v>280</v>
      </c>
    </row>
    <row r="75" spans="1:6" ht="12.75">
      <c r="A75" s="14">
        <v>8</v>
      </c>
      <c r="B75" s="2" t="s">
        <v>102</v>
      </c>
      <c r="C75" s="81">
        <v>0.8</v>
      </c>
      <c r="D75" s="18">
        <f>1200*0.75</f>
        <v>900</v>
      </c>
      <c r="E75" s="18">
        <f t="shared" si="0"/>
        <v>800</v>
      </c>
      <c r="F75" s="89">
        <f t="shared" si="1"/>
        <v>560</v>
      </c>
    </row>
    <row r="76" spans="1:6" ht="12.75">
      <c r="A76" s="14">
        <v>9</v>
      </c>
      <c r="B76" s="2" t="s">
        <v>101</v>
      </c>
      <c r="C76" s="81">
        <v>0.6</v>
      </c>
      <c r="D76" s="18">
        <f>1200*0.55</f>
        <v>660</v>
      </c>
      <c r="E76" s="18">
        <f t="shared" si="0"/>
        <v>600</v>
      </c>
      <c r="F76" s="89">
        <f t="shared" si="1"/>
        <v>420</v>
      </c>
    </row>
    <row r="77" spans="1:6" ht="12.75">
      <c r="A77" s="14">
        <v>10</v>
      </c>
      <c r="B77" s="2" t="s">
        <v>106</v>
      </c>
      <c r="C77" s="82" t="s">
        <v>187</v>
      </c>
      <c r="D77" s="18">
        <f>1200*1.67</f>
        <v>2004</v>
      </c>
      <c r="E77" s="18">
        <f aca="true" t="shared" si="2" ref="E77:E140">C77*1000</f>
        <v>1700</v>
      </c>
      <c r="F77" s="89">
        <f t="shared" si="1"/>
        <v>1190</v>
      </c>
    </row>
    <row r="78" spans="1:6" ht="12.75">
      <c r="A78" s="14">
        <v>11</v>
      </c>
      <c r="B78" s="30" t="s">
        <v>184</v>
      </c>
      <c r="C78" s="76">
        <v>0.4</v>
      </c>
      <c r="D78" s="18">
        <f>1200*C78</f>
        <v>480</v>
      </c>
      <c r="E78" s="18">
        <f t="shared" si="2"/>
        <v>400</v>
      </c>
      <c r="F78" s="89">
        <f t="shared" si="1"/>
        <v>280</v>
      </c>
    </row>
    <row r="79" spans="1:6" ht="12.75">
      <c r="A79" s="14">
        <v>12</v>
      </c>
      <c r="B79" s="30" t="s">
        <v>185</v>
      </c>
      <c r="C79" s="76">
        <v>0.3</v>
      </c>
      <c r="D79" s="18">
        <f>1200*C79</f>
        <v>360</v>
      </c>
      <c r="E79" s="18">
        <f t="shared" si="2"/>
        <v>300</v>
      </c>
      <c r="F79" s="89">
        <f t="shared" si="1"/>
        <v>210</v>
      </c>
    </row>
    <row r="80" spans="1:6" ht="12.75">
      <c r="A80" s="14">
        <v>13</v>
      </c>
      <c r="B80" s="38" t="s">
        <v>186</v>
      </c>
      <c r="C80" s="76">
        <v>0.8</v>
      </c>
      <c r="D80" s="18">
        <f>1200*C80</f>
        <v>960</v>
      </c>
      <c r="E80" s="18">
        <f t="shared" si="2"/>
        <v>800</v>
      </c>
      <c r="F80" s="89">
        <f aca="true" t="shared" si="3" ref="F80:F143">C80*700</f>
        <v>560</v>
      </c>
    </row>
    <row r="81" spans="1:6" ht="12.75">
      <c r="A81" s="14">
        <v>1</v>
      </c>
      <c r="B81" s="2" t="s">
        <v>107</v>
      </c>
      <c r="C81" s="76">
        <v>0.5</v>
      </c>
      <c r="D81" s="18">
        <f>1200*0.5</f>
        <v>600</v>
      </c>
      <c r="E81" s="18">
        <f t="shared" si="2"/>
        <v>500</v>
      </c>
      <c r="F81" s="89">
        <f t="shared" si="3"/>
        <v>350</v>
      </c>
    </row>
    <row r="82" spans="1:6" ht="12.75">
      <c r="A82" s="13">
        <f>A81+1</f>
        <v>2</v>
      </c>
      <c r="B82" s="2" t="s">
        <v>108</v>
      </c>
      <c r="C82" s="76">
        <v>1</v>
      </c>
      <c r="D82" s="18">
        <f>1200*1</f>
        <v>1200</v>
      </c>
      <c r="E82" s="18">
        <f t="shared" si="2"/>
        <v>1000</v>
      </c>
      <c r="F82" s="89">
        <f t="shared" si="3"/>
        <v>700</v>
      </c>
    </row>
    <row r="83" spans="1:6" ht="25.5">
      <c r="A83" s="13">
        <f>A82+1</f>
        <v>3</v>
      </c>
      <c r="B83" s="4" t="s">
        <v>109</v>
      </c>
      <c r="C83" s="76">
        <v>0.4</v>
      </c>
      <c r="D83" s="18">
        <f>1200*0.4</f>
        <v>480</v>
      </c>
      <c r="E83" s="18">
        <f t="shared" si="2"/>
        <v>400</v>
      </c>
      <c r="F83" s="89">
        <f t="shared" si="3"/>
        <v>280</v>
      </c>
    </row>
    <row r="84" spans="1:6" ht="25.5">
      <c r="A84" s="13">
        <f>A83+1</f>
        <v>4</v>
      </c>
      <c r="B84" s="4" t="s">
        <v>110</v>
      </c>
      <c r="C84" s="76">
        <v>0.4</v>
      </c>
      <c r="D84" s="18">
        <f>1200*0.4</f>
        <v>480</v>
      </c>
      <c r="E84" s="18">
        <f t="shared" si="2"/>
        <v>400</v>
      </c>
      <c r="F84" s="89">
        <f t="shared" si="3"/>
        <v>280</v>
      </c>
    </row>
    <row r="85" spans="1:6" ht="25.5">
      <c r="A85" s="13">
        <f>A84+1</f>
        <v>5</v>
      </c>
      <c r="B85" s="7" t="s">
        <v>111</v>
      </c>
      <c r="C85" s="76">
        <v>0.9</v>
      </c>
      <c r="D85" s="18">
        <f>1200*0.84</f>
        <v>1008</v>
      </c>
      <c r="E85" s="18">
        <f t="shared" si="2"/>
        <v>900</v>
      </c>
      <c r="F85" s="89">
        <f t="shared" si="3"/>
        <v>630</v>
      </c>
    </row>
    <row r="86" spans="1:6" ht="25.5">
      <c r="A86" s="31">
        <v>1</v>
      </c>
      <c r="B86" s="32" t="s">
        <v>104</v>
      </c>
      <c r="C86" s="78">
        <v>3.2</v>
      </c>
      <c r="D86" s="18">
        <f>1200*3.15</f>
        <v>3780</v>
      </c>
      <c r="E86" s="18">
        <f t="shared" si="2"/>
        <v>3200</v>
      </c>
      <c r="F86" s="89">
        <f t="shared" si="3"/>
        <v>2240</v>
      </c>
    </row>
    <row r="87" spans="1:6" ht="25.5">
      <c r="A87" s="31">
        <f>A86+1</f>
        <v>2</v>
      </c>
      <c r="B87" s="32" t="s">
        <v>52</v>
      </c>
      <c r="C87" s="78">
        <v>0.95</v>
      </c>
      <c r="D87" s="18">
        <f>1200*0.95</f>
        <v>1140</v>
      </c>
      <c r="E87" s="18">
        <f t="shared" si="2"/>
        <v>950</v>
      </c>
      <c r="F87" s="89">
        <f t="shared" si="3"/>
        <v>665</v>
      </c>
    </row>
    <row r="88" spans="1:6" ht="12.75">
      <c r="A88" s="31">
        <v>3</v>
      </c>
      <c r="B88" s="25" t="s">
        <v>112</v>
      </c>
      <c r="C88" s="78">
        <v>0.6</v>
      </c>
      <c r="D88" s="18">
        <f>1200*0.54</f>
        <v>648</v>
      </c>
      <c r="E88" s="18">
        <f t="shared" si="2"/>
        <v>600</v>
      </c>
      <c r="F88" s="89">
        <f t="shared" si="3"/>
        <v>420</v>
      </c>
    </row>
    <row r="89" spans="1:6" ht="25.5">
      <c r="A89" s="31">
        <v>4</v>
      </c>
      <c r="B89" s="33" t="s">
        <v>113</v>
      </c>
      <c r="C89" s="78">
        <v>0.75</v>
      </c>
      <c r="D89" s="18">
        <f>1200*C89</f>
        <v>900</v>
      </c>
      <c r="E89" s="18">
        <f t="shared" si="2"/>
        <v>750</v>
      </c>
      <c r="F89" s="89">
        <f t="shared" si="3"/>
        <v>525</v>
      </c>
    </row>
    <row r="90" spans="1:6" ht="12.75">
      <c r="A90" s="8">
        <v>1</v>
      </c>
      <c r="B90" s="2" t="s">
        <v>29</v>
      </c>
      <c r="C90" s="81">
        <v>0.5</v>
      </c>
      <c r="D90" s="18">
        <f>1200*C90</f>
        <v>600</v>
      </c>
      <c r="E90" s="18">
        <f t="shared" si="2"/>
        <v>500</v>
      </c>
      <c r="F90" s="89">
        <f t="shared" si="3"/>
        <v>350</v>
      </c>
    </row>
    <row r="91" spans="1:6" ht="12.75">
      <c r="A91" s="9">
        <v>2</v>
      </c>
      <c r="B91" s="2" t="s">
        <v>30</v>
      </c>
      <c r="C91" s="81">
        <v>0.8</v>
      </c>
      <c r="D91" s="18">
        <f>1200*0.8</f>
        <v>960</v>
      </c>
      <c r="E91" s="18">
        <f t="shared" si="2"/>
        <v>800</v>
      </c>
      <c r="F91" s="89">
        <f t="shared" si="3"/>
        <v>560</v>
      </c>
    </row>
    <row r="92" spans="1:6" ht="12.75">
      <c r="A92" s="9">
        <f>A91+1</f>
        <v>3</v>
      </c>
      <c r="B92" s="2" t="s">
        <v>37</v>
      </c>
      <c r="C92" s="83">
        <v>0.6</v>
      </c>
      <c r="D92" s="18">
        <f>1200*0.55</f>
        <v>660</v>
      </c>
      <c r="E92" s="18">
        <f t="shared" si="2"/>
        <v>600</v>
      </c>
      <c r="F92" s="89">
        <f t="shared" si="3"/>
        <v>420</v>
      </c>
    </row>
    <row r="93" spans="1:6" ht="12.75">
      <c r="A93" s="9">
        <v>4</v>
      </c>
      <c r="B93" s="2" t="s">
        <v>38</v>
      </c>
      <c r="C93" s="84" t="s">
        <v>188</v>
      </c>
      <c r="D93" s="18">
        <f>1200*1.25</f>
        <v>1500</v>
      </c>
      <c r="E93" s="18">
        <f t="shared" si="2"/>
        <v>1250</v>
      </c>
      <c r="F93" s="89">
        <f t="shared" si="3"/>
        <v>875</v>
      </c>
    </row>
    <row r="94" spans="1:6" ht="25.5">
      <c r="A94" s="60">
        <v>5</v>
      </c>
      <c r="B94" s="4" t="s">
        <v>114</v>
      </c>
      <c r="C94" s="77">
        <v>0</v>
      </c>
      <c r="D94" s="18"/>
      <c r="E94" s="18">
        <f t="shared" si="2"/>
        <v>0</v>
      </c>
      <c r="F94" s="89">
        <f t="shared" si="3"/>
        <v>0</v>
      </c>
    </row>
    <row r="95" spans="1:6" ht="12.75">
      <c r="A95" s="60"/>
      <c r="B95" s="2" t="s">
        <v>31</v>
      </c>
      <c r="C95" s="76">
        <v>0.75</v>
      </c>
      <c r="D95" s="18">
        <f>1200*C95</f>
        <v>900</v>
      </c>
      <c r="E95" s="18">
        <f t="shared" si="2"/>
        <v>750</v>
      </c>
      <c r="F95" s="89">
        <f t="shared" si="3"/>
        <v>525</v>
      </c>
    </row>
    <row r="96" spans="1:6" ht="12.75">
      <c r="A96" s="60"/>
      <c r="B96" s="2" t="s">
        <v>32</v>
      </c>
      <c r="C96" s="76">
        <v>0.75</v>
      </c>
      <c r="D96" s="18">
        <f>1200*C96</f>
        <v>900</v>
      </c>
      <c r="E96" s="18">
        <f t="shared" si="2"/>
        <v>750</v>
      </c>
      <c r="F96" s="89">
        <f t="shared" si="3"/>
        <v>525</v>
      </c>
    </row>
    <row r="97" spans="1:6" ht="12.75">
      <c r="A97" s="9">
        <v>6</v>
      </c>
      <c r="B97" s="2" t="s">
        <v>33</v>
      </c>
      <c r="C97" s="81">
        <v>0.2</v>
      </c>
      <c r="D97" s="18">
        <f>1200*0.15</f>
        <v>180</v>
      </c>
      <c r="E97" s="18">
        <f t="shared" si="2"/>
        <v>200</v>
      </c>
      <c r="F97" s="89">
        <f t="shared" si="3"/>
        <v>140</v>
      </c>
    </row>
    <row r="98" spans="1:6" ht="12.75">
      <c r="A98" s="8">
        <v>1</v>
      </c>
      <c r="B98" s="2" t="s">
        <v>34</v>
      </c>
      <c r="C98" s="77">
        <v>2.5</v>
      </c>
      <c r="D98" s="18">
        <f>1200*2.5</f>
        <v>3000</v>
      </c>
      <c r="E98" s="18">
        <f t="shared" si="2"/>
        <v>2500</v>
      </c>
      <c r="F98" s="89">
        <f t="shared" si="3"/>
        <v>1750</v>
      </c>
    </row>
    <row r="99" spans="1:6" ht="12.75">
      <c r="A99" s="9">
        <f>A98+1</f>
        <v>2</v>
      </c>
      <c r="B99" s="2" t="s">
        <v>51</v>
      </c>
      <c r="C99" s="77">
        <v>0.3</v>
      </c>
      <c r="D99" s="18">
        <f>1200*0.3</f>
        <v>360</v>
      </c>
      <c r="E99" s="18">
        <f t="shared" si="2"/>
        <v>300</v>
      </c>
      <c r="F99" s="89">
        <f t="shared" si="3"/>
        <v>210</v>
      </c>
    </row>
    <row r="100" spans="1:6" ht="12.75">
      <c r="A100" s="9">
        <f>A99+1</f>
        <v>3</v>
      </c>
      <c r="B100" s="2" t="s">
        <v>42</v>
      </c>
      <c r="C100" s="76">
        <v>0.4</v>
      </c>
      <c r="D100" s="18">
        <f>1200*0.35</f>
        <v>420</v>
      </c>
      <c r="E100" s="18">
        <f t="shared" si="2"/>
        <v>400</v>
      </c>
      <c r="F100" s="89">
        <f t="shared" si="3"/>
        <v>280</v>
      </c>
    </row>
    <row r="101" spans="1:6" ht="25.5">
      <c r="A101" s="13">
        <v>4</v>
      </c>
      <c r="B101" s="4" t="s">
        <v>119</v>
      </c>
      <c r="C101" s="76">
        <v>1</v>
      </c>
      <c r="D101" s="18">
        <f>1200*1</f>
        <v>1200</v>
      </c>
      <c r="E101" s="18">
        <f t="shared" si="2"/>
        <v>1000</v>
      </c>
      <c r="F101" s="89">
        <f t="shared" si="3"/>
        <v>700</v>
      </c>
    </row>
    <row r="102" spans="1:6" ht="12.75" customHeight="1">
      <c r="A102" s="9">
        <v>6</v>
      </c>
      <c r="B102" s="2" t="s">
        <v>117</v>
      </c>
      <c r="C102" s="76">
        <v>0.4</v>
      </c>
      <c r="D102" s="18">
        <f>1200*0.5</f>
        <v>600</v>
      </c>
      <c r="E102" s="18">
        <f t="shared" si="2"/>
        <v>400</v>
      </c>
      <c r="F102" s="89">
        <f t="shared" si="3"/>
        <v>280</v>
      </c>
    </row>
    <row r="103" spans="1:6" ht="12.75">
      <c r="A103" s="9">
        <f>A102+1</f>
        <v>7</v>
      </c>
      <c r="B103" s="2" t="s">
        <v>118</v>
      </c>
      <c r="C103" s="76">
        <v>0.4</v>
      </c>
      <c r="D103" s="18">
        <f>1200*0.3</f>
        <v>360</v>
      </c>
      <c r="E103" s="18">
        <f t="shared" si="2"/>
        <v>400</v>
      </c>
      <c r="F103" s="89">
        <f t="shared" si="3"/>
        <v>280</v>
      </c>
    </row>
    <row r="104" spans="1:6" ht="12.75">
      <c r="A104" s="22">
        <v>8</v>
      </c>
      <c r="B104" s="23" t="s">
        <v>62</v>
      </c>
      <c r="C104" s="78">
        <v>0.25</v>
      </c>
      <c r="D104" s="18">
        <f>1200*C104</f>
        <v>300</v>
      </c>
      <c r="E104" s="18">
        <f t="shared" si="2"/>
        <v>250</v>
      </c>
      <c r="F104" s="89">
        <f t="shared" si="3"/>
        <v>175</v>
      </c>
    </row>
    <row r="105" spans="1:6" ht="12.75">
      <c r="A105" s="9">
        <v>9</v>
      </c>
      <c r="B105" s="26" t="s">
        <v>115</v>
      </c>
      <c r="C105" s="77">
        <v>0.25</v>
      </c>
      <c r="D105" s="18">
        <f>1200*C105</f>
        <v>300</v>
      </c>
      <c r="E105" s="18">
        <f t="shared" si="2"/>
        <v>250</v>
      </c>
      <c r="F105" s="89">
        <f t="shared" si="3"/>
        <v>175</v>
      </c>
    </row>
    <row r="106" spans="1:6" ht="12.75">
      <c r="A106" s="9">
        <v>10</v>
      </c>
      <c r="B106" s="16" t="s">
        <v>116</v>
      </c>
      <c r="C106" s="77">
        <v>0.35</v>
      </c>
      <c r="D106" s="18">
        <f>1200*C106</f>
        <v>420</v>
      </c>
      <c r="E106" s="18">
        <f t="shared" si="2"/>
        <v>350</v>
      </c>
      <c r="F106" s="89">
        <f t="shared" si="3"/>
        <v>244.99999999999997</v>
      </c>
    </row>
    <row r="107" spans="1:6" ht="12.75">
      <c r="A107" s="22">
        <v>1</v>
      </c>
      <c r="B107" s="35" t="s">
        <v>120</v>
      </c>
      <c r="C107" s="78">
        <v>1</v>
      </c>
      <c r="D107" s="18">
        <f>1200*C107</f>
        <v>1200</v>
      </c>
      <c r="E107" s="18">
        <f t="shared" si="2"/>
        <v>1000</v>
      </c>
      <c r="F107" s="89">
        <f t="shared" si="3"/>
        <v>700</v>
      </c>
    </row>
    <row r="108" spans="1:6" ht="12.75">
      <c r="A108" s="22">
        <v>2</v>
      </c>
      <c r="B108" s="35" t="s">
        <v>121</v>
      </c>
      <c r="C108" s="78">
        <v>1.8</v>
      </c>
      <c r="D108" s="18">
        <f>1200*C108</f>
        <v>2160</v>
      </c>
      <c r="E108" s="18">
        <f t="shared" si="2"/>
        <v>1800</v>
      </c>
      <c r="F108" s="89">
        <f t="shared" si="3"/>
        <v>1260</v>
      </c>
    </row>
    <row r="109" spans="1:6" ht="12.75">
      <c r="A109" s="22">
        <v>3</v>
      </c>
      <c r="B109" s="35" t="s">
        <v>43</v>
      </c>
      <c r="C109" s="85">
        <v>0.7</v>
      </c>
      <c r="D109" s="18">
        <f>1200*0.7</f>
        <v>840</v>
      </c>
      <c r="E109" s="18">
        <f t="shared" si="2"/>
        <v>700</v>
      </c>
      <c r="F109" s="89">
        <f t="shared" si="3"/>
        <v>489.99999999999994</v>
      </c>
    </row>
    <row r="110" spans="1:6" ht="12.75">
      <c r="A110" s="22">
        <v>4</v>
      </c>
      <c r="B110" s="7" t="s">
        <v>64</v>
      </c>
      <c r="C110" s="78">
        <v>1.5</v>
      </c>
      <c r="D110" s="18">
        <f>1200*C110</f>
        <v>1800</v>
      </c>
      <c r="E110" s="18">
        <f t="shared" si="2"/>
        <v>1500</v>
      </c>
      <c r="F110" s="89">
        <f t="shared" si="3"/>
        <v>1050</v>
      </c>
    </row>
    <row r="111" spans="1:6" ht="25.5">
      <c r="A111" s="9">
        <v>5</v>
      </c>
      <c r="B111" s="34" t="s">
        <v>122</v>
      </c>
      <c r="C111" s="82" t="s">
        <v>189</v>
      </c>
      <c r="D111" s="18">
        <f>1200*1.1</f>
        <v>1320</v>
      </c>
      <c r="E111" s="18">
        <f t="shared" si="2"/>
        <v>1100</v>
      </c>
      <c r="F111" s="89">
        <f t="shared" si="3"/>
        <v>770.0000000000001</v>
      </c>
    </row>
    <row r="112" spans="1:6" ht="25.5">
      <c r="A112" s="9">
        <v>6</v>
      </c>
      <c r="B112" s="36" t="s">
        <v>123</v>
      </c>
      <c r="C112" s="84" t="s">
        <v>190</v>
      </c>
      <c r="D112" s="18">
        <f>1200*1.9</f>
        <v>2280</v>
      </c>
      <c r="E112" s="18">
        <f t="shared" si="2"/>
        <v>1900</v>
      </c>
      <c r="F112" s="89">
        <f t="shared" si="3"/>
        <v>1330</v>
      </c>
    </row>
    <row r="113" spans="1:6" ht="12.75">
      <c r="A113" s="22">
        <v>7</v>
      </c>
      <c r="B113" s="17" t="s">
        <v>124</v>
      </c>
      <c r="C113" s="85">
        <v>0.52</v>
      </c>
      <c r="D113" s="18">
        <f>1200*C113</f>
        <v>624</v>
      </c>
      <c r="E113" s="18">
        <f t="shared" si="2"/>
        <v>520</v>
      </c>
      <c r="F113" s="89">
        <f t="shared" si="3"/>
        <v>364</v>
      </c>
    </row>
    <row r="114" spans="1:6" ht="25.5">
      <c r="A114" s="22">
        <v>8</v>
      </c>
      <c r="B114" s="35" t="s">
        <v>125</v>
      </c>
      <c r="C114" s="85">
        <v>0.25</v>
      </c>
      <c r="D114" s="18">
        <f>1200*0.25</f>
        <v>300</v>
      </c>
      <c r="E114" s="18">
        <f t="shared" si="2"/>
        <v>250</v>
      </c>
      <c r="F114" s="89">
        <f t="shared" si="3"/>
        <v>175</v>
      </c>
    </row>
    <row r="115" spans="1:6" ht="12.75">
      <c r="A115" s="22">
        <v>9</v>
      </c>
      <c r="B115" s="38" t="s">
        <v>126</v>
      </c>
      <c r="C115" s="78">
        <v>1.9</v>
      </c>
      <c r="D115" s="18">
        <f>1200*C115</f>
        <v>2280</v>
      </c>
      <c r="E115" s="18">
        <f t="shared" si="2"/>
        <v>1900</v>
      </c>
      <c r="F115" s="89">
        <f t="shared" si="3"/>
        <v>1330</v>
      </c>
    </row>
    <row r="116" spans="1:6" ht="12.75">
      <c r="A116" s="37">
        <v>10</v>
      </c>
      <c r="B116" s="39" t="s">
        <v>127</v>
      </c>
      <c r="C116" s="78">
        <v>0.25</v>
      </c>
      <c r="D116" s="18">
        <f>1200*C116</f>
        <v>300</v>
      </c>
      <c r="E116" s="18">
        <f t="shared" si="2"/>
        <v>250</v>
      </c>
      <c r="F116" s="89">
        <f t="shared" si="3"/>
        <v>175</v>
      </c>
    </row>
    <row r="117" spans="1:6" ht="12.75">
      <c r="A117" s="22">
        <v>11</v>
      </c>
      <c r="B117" s="38" t="s">
        <v>128</v>
      </c>
      <c r="C117" s="78">
        <v>0.25</v>
      </c>
      <c r="D117" s="18">
        <f>1200*C117</f>
        <v>300</v>
      </c>
      <c r="E117" s="18">
        <f t="shared" si="2"/>
        <v>250</v>
      </c>
      <c r="F117" s="89">
        <f t="shared" si="3"/>
        <v>175</v>
      </c>
    </row>
    <row r="118" spans="1:6" ht="12.75">
      <c r="A118" s="22">
        <v>12</v>
      </c>
      <c r="B118" s="38" t="s">
        <v>129</v>
      </c>
      <c r="C118" s="78">
        <v>1.75</v>
      </c>
      <c r="D118" s="18">
        <f>1200*C118</f>
        <v>2100</v>
      </c>
      <c r="E118" s="18">
        <f t="shared" si="2"/>
        <v>1750</v>
      </c>
      <c r="F118" s="89">
        <f t="shared" si="3"/>
        <v>1225</v>
      </c>
    </row>
    <row r="119" spans="1:6" ht="12.75">
      <c r="A119" s="9">
        <v>1</v>
      </c>
      <c r="B119" s="16" t="s">
        <v>130</v>
      </c>
      <c r="C119" s="77">
        <v>0.3</v>
      </c>
      <c r="D119" s="18">
        <f>1200*0.3</f>
        <v>360</v>
      </c>
      <c r="E119" s="18">
        <f t="shared" si="2"/>
        <v>300</v>
      </c>
      <c r="F119" s="89">
        <f t="shared" si="3"/>
        <v>210</v>
      </c>
    </row>
    <row r="120" spans="1:6" ht="12.75">
      <c r="A120" s="22">
        <v>2</v>
      </c>
      <c r="B120" s="30" t="s">
        <v>131</v>
      </c>
      <c r="C120" s="78">
        <v>0.5</v>
      </c>
      <c r="D120" s="18">
        <f>1200*C120</f>
        <v>600</v>
      </c>
      <c r="E120" s="18">
        <f t="shared" si="2"/>
        <v>500</v>
      </c>
      <c r="F120" s="89">
        <f t="shared" si="3"/>
        <v>350</v>
      </c>
    </row>
    <row r="121" spans="1:6" ht="12.75">
      <c r="A121" s="9">
        <v>3</v>
      </c>
      <c r="B121" s="2" t="s">
        <v>35</v>
      </c>
      <c r="C121" s="76">
        <v>0.75</v>
      </c>
      <c r="D121" s="18">
        <f>1200*C121</f>
        <v>900</v>
      </c>
      <c r="E121" s="18">
        <f t="shared" si="2"/>
        <v>750</v>
      </c>
      <c r="F121" s="89">
        <f t="shared" si="3"/>
        <v>525</v>
      </c>
    </row>
    <row r="122" spans="1:6" ht="12.75">
      <c r="A122" s="9">
        <v>4</v>
      </c>
      <c r="B122" s="2" t="s">
        <v>39</v>
      </c>
      <c r="C122" s="76">
        <v>0.7</v>
      </c>
      <c r="D122" s="18">
        <f>1200*0.62</f>
        <v>744</v>
      </c>
      <c r="E122" s="18">
        <f t="shared" si="2"/>
        <v>700</v>
      </c>
      <c r="F122" s="89">
        <f t="shared" si="3"/>
        <v>489.99999999999994</v>
      </c>
    </row>
    <row r="123" spans="1:6" ht="12.75">
      <c r="A123" s="22">
        <v>5</v>
      </c>
      <c r="B123" s="30" t="s">
        <v>132</v>
      </c>
      <c r="C123" s="78">
        <v>0.45</v>
      </c>
      <c r="D123" s="18">
        <f>1200*C123</f>
        <v>540</v>
      </c>
      <c r="E123" s="18">
        <f t="shared" si="2"/>
        <v>450</v>
      </c>
      <c r="F123" s="89">
        <f t="shared" si="3"/>
        <v>315</v>
      </c>
    </row>
    <row r="124" spans="1:6" ht="12.75">
      <c r="A124" s="22">
        <v>6</v>
      </c>
      <c r="B124" s="38" t="s">
        <v>133</v>
      </c>
      <c r="C124" s="78">
        <v>0.35</v>
      </c>
      <c r="D124" s="18">
        <f>1200*C124</f>
        <v>420</v>
      </c>
      <c r="E124" s="18">
        <f t="shared" si="2"/>
        <v>350</v>
      </c>
      <c r="F124" s="89">
        <f t="shared" si="3"/>
        <v>244.99999999999997</v>
      </c>
    </row>
    <row r="125" spans="1:6" ht="12.75">
      <c r="A125" s="22">
        <v>7</v>
      </c>
      <c r="B125" s="30" t="s">
        <v>134</v>
      </c>
      <c r="C125" s="78">
        <v>0.35</v>
      </c>
      <c r="D125" s="18">
        <f>1200*C125</f>
        <v>420</v>
      </c>
      <c r="E125" s="18">
        <f t="shared" si="2"/>
        <v>350</v>
      </c>
      <c r="F125" s="89">
        <f t="shared" si="3"/>
        <v>244.99999999999997</v>
      </c>
    </row>
    <row r="126" spans="1:6" ht="12.75">
      <c r="A126" s="22">
        <v>8</v>
      </c>
      <c r="B126" s="38" t="s">
        <v>135</v>
      </c>
      <c r="C126" s="78">
        <v>0.4</v>
      </c>
      <c r="D126" s="18">
        <f>1200*C126</f>
        <v>480</v>
      </c>
      <c r="E126" s="18">
        <f t="shared" si="2"/>
        <v>400</v>
      </c>
      <c r="F126" s="89">
        <f t="shared" si="3"/>
        <v>280</v>
      </c>
    </row>
    <row r="127" spans="1:6" ht="12.75">
      <c r="A127" s="22">
        <v>9</v>
      </c>
      <c r="B127" s="23" t="s">
        <v>53</v>
      </c>
      <c r="C127" s="78"/>
      <c r="D127" s="18"/>
      <c r="E127" s="18">
        <f t="shared" si="2"/>
        <v>0</v>
      </c>
      <c r="F127" s="89">
        <f t="shared" si="3"/>
        <v>0</v>
      </c>
    </row>
    <row r="128" spans="1:6" ht="12.75">
      <c r="A128" s="22">
        <v>10</v>
      </c>
      <c r="B128" s="17" t="s">
        <v>54</v>
      </c>
      <c r="C128" s="78">
        <v>0.75</v>
      </c>
      <c r="D128" s="18">
        <f>1200*0.75</f>
        <v>900</v>
      </c>
      <c r="E128" s="18">
        <f t="shared" si="2"/>
        <v>750</v>
      </c>
      <c r="F128" s="89">
        <f t="shared" si="3"/>
        <v>525</v>
      </c>
    </row>
    <row r="129" spans="1:6" ht="12.75">
      <c r="A129" s="22">
        <v>11</v>
      </c>
      <c r="B129" s="23" t="s">
        <v>55</v>
      </c>
      <c r="C129" s="78">
        <v>0.65</v>
      </c>
      <c r="D129" s="18">
        <f>1200*C129</f>
        <v>780</v>
      </c>
      <c r="E129" s="18">
        <f t="shared" si="2"/>
        <v>650</v>
      </c>
      <c r="F129" s="89">
        <f t="shared" si="3"/>
        <v>455</v>
      </c>
    </row>
    <row r="130" spans="1:6" ht="25.5">
      <c r="A130" s="22">
        <v>12</v>
      </c>
      <c r="B130" s="38" t="s">
        <v>136</v>
      </c>
      <c r="C130" s="78">
        <v>0.45</v>
      </c>
      <c r="D130" s="18">
        <f>1200*C130</f>
        <v>540</v>
      </c>
      <c r="E130" s="18">
        <f t="shared" si="2"/>
        <v>450</v>
      </c>
      <c r="F130" s="89">
        <f t="shared" si="3"/>
        <v>315</v>
      </c>
    </row>
    <row r="131" spans="1:6" ht="12.75">
      <c r="A131" s="8">
        <v>1</v>
      </c>
      <c r="B131" s="7" t="s">
        <v>138</v>
      </c>
      <c r="C131" s="76">
        <v>1.5</v>
      </c>
      <c r="D131" s="18">
        <f>1200*1.5</f>
        <v>1800</v>
      </c>
      <c r="E131" s="18">
        <f t="shared" si="2"/>
        <v>1500</v>
      </c>
      <c r="F131" s="89">
        <f t="shared" si="3"/>
        <v>1050</v>
      </c>
    </row>
    <row r="132" spans="1:6" ht="12.75">
      <c r="A132" s="8">
        <f aca="true" t="shared" si="4" ref="A132:A138">A131+1</f>
        <v>2</v>
      </c>
      <c r="B132" s="7" t="s">
        <v>139</v>
      </c>
      <c r="C132" s="76">
        <v>0.4</v>
      </c>
      <c r="D132" s="18">
        <f>1200*0.4</f>
        <v>480</v>
      </c>
      <c r="E132" s="18">
        <f t="shared" si="2"/>
        <v>400</v>
      </c>
      <c r="F132" s="89">
        <f t="shared" si="3"/>
        <v>280</v>
      </c>
    </row>
    <row r="133" spans="1:6" ht="12.75">
      <c r="A133" s="8">
        <f t="shared" si="4"/>
        <v>3</v>
      </c>
      <c r="B133" s="7" t="s">
        <v>140</v>
      </c>
      <c r="C133" s="76">
        <v>0.4</v>
      </c>
      <c r="D133" s="18">
        <f>1200*0.4</f>
        <v>480</v>
      </c>
      <c r="E133" s="18">
        <f t="shared" si="2"/>
        <v>400</v>
      </c>
      <c r="F133" s="89">
        <f t="shared" si="3"/>
        <v>280</v>
      </c>
    </row>
    <row r="134" spans="1:6" ht="12.75">
      <c r="A134" s="8">
        <f t="shared" si="4"/>
        <v>4</v>
      </c>
      <c r="B134" s="7" t="s">
        <v>56</v>
      </c>
      <c r="C134" s="76">
        <v>0.4</v>
      </c>
      <c r="D134" s="18">
        <f>1200*0.4</f>
        <v>480</v>
      </c>
      <c r="E134" s="18">
        <f t="shared" si="2"/>
        <v>400</v>
      </c>
      <c r="F134" s="89">
        <f t="shared" si="3"/>
        <v>280</v>
      </c>
    </row>
    <row r="135" spans="1:6" ht="12.75">
      <c r="A135" s="8">
        <f t="shared" si="4"/>
        <v>5</v>
      </c>
      <c r="B135" s="7" t="s">
        <v>141</v>
      </c>
      <c r="C135" s="76">
        <v>0.1</v>
      </c>
      <c r="D135" s="18">
        <f>1200*0.08</f>
        <v>96</v>
      </c>
      <c r="E135" s="18">
        <f t="shared" si="2"/>
        <v>100</v>
      </c>
      <c r="F135" s="89">
        <f t="shared" si="3"/>
        <v>70</v>
      </c>
    </row>
    <row r="136" spans="1:6" ht="12.75">
      <c r="A136" s="8">
        <f t="shared" si="4"/>
        <v>6</v>
      </c>
      <c r="B136" s="7" t="s">
        <v>142</v>
      </c>
      <c r="C136" s="76">
        <v>0.1</v>
      </c>
      <c r="D136" s="18">
        <f>1200*0.08</f>
        <v>96</v>
      </c>
      <c r="E136" s="18">
        <f t="shared" si="2"/>
        <v>100</v>
      </c>
      <c r="F136" s="89">
        <f t="shared" si="3"/>
        <v>70</v>
      </c>
    </row>
    <row r="137" spans="1:6" ht="12.75">
      <c r="A137" s="22">
        <f t="shared" si="4"/>
        <v>7</v>
      </c>
      <c r="B137" s="7" t="s">
        <v>143</v>
      </c>
      <c r="C137" s="78">
        <v>0.15</v>
      </c>
      <c r="D137" s="18">
        <f>1200*C137</f>
        <v>180</v>
      </c>
      <c r="E137" s="18">
        <f t="shared" si="2"/>
        <v>150</v>
      </c>
      <c r="F137" s="89">
        <f t="shared" si="3"/>
        <v>105</v>
      </c>
    </row>
    <row r="138" spans="1:6" ht="25.5">
      <c r="A138" s="22">
        <f t="shared" si="4"/>
        <v>8</v>
      </c>
      <c r="B138" s="34" t="s">
        <v>144</v>
      </c>
      <c r="C138" s="78">
        <v>0.1</v>
      </c>
      <c r="D138" s="18">
        <f>1200*0.08</f>
        <v>96</v>
      </c>
      <c r="E138" s="18">
        <f t="shared" si="2"/>
        <v>100</v>
      </c>
      <c r="F138" s="89">
        <f t="shared" si="3"/>
        <v>70</v>
      </c>
    </row>
    <row r="139" spans="1:6" ht="12.75">
      <c r="A139" s="22">
        <v>9</v>
      </c>
      <c r="B139" s="38" t="s">
        <v>145</v>
      </c>
      <c r="C139" s="78">
        <v>0.25</v>
      </c>
      <c r="D139" s="18">
        <f>1200*C139</f>
        <v>300</v>
      </c>
      <c r="E139" s="18">
        <f t="shared" si="2"/>
        <v>250</v>
      </c>
      <c r="F139" s="89">
        <f t="shared" si="3"/>
        <v>175</v>
      </c>
    </row>
    <row r="140" spans="2:6" ht="12.75">
      <c r="B140" s="39" t="s">
        <v>137</v>
      </c>
      <c r="C140" s="40">
        <v>0.2</v>
      </c>
      <c r="D140" s="18">
        <f>1200*C140</f>
        <v>240</v>
      </c>
      <c r="E140" s="18">
        <f t="shared" si="2"/>
        <v>200</v>
      </c>
      <c r="F140" s="89">
        <f t="shared" si="3"/>
        <v>140</v>
      </c>
    </row>
    <row r="141" spans="1:6" ht="12.75">
      <c r="A141" s="22">
        <v>10</v>
      </c>
      <c r="B141" s="35" t="s">
        <v>36</v>
      </c>
      <c r="C141" s="78">
        <v>0.25</v>
      </c>
      <c r="D141" s="18">
        <f>1200*0.25</f>
        <v>300</v>
      </c>
      <c r="E141" s="18">
        <f aca="true" t="shared" si="5" ref="E141:E183">C141*1000</f>
        <v>250</v>
      </c>
      <c r="F141" s="89">
        <f t="shared" si="3"/>
        <v>175</v>
      </c>
    </row>
    <row r="142" spans="1:6" ht="12.75">
      <c r="A142" s="22">
        <v>11</v>
      </c>
      <c r="B142" s="7" t="s">
        <v>146</v>
      </c>
      <c r="C142" s="78">
        <v>1.1</v>
      </c>
      <c r="D142" s="18">
        <f>1200*C142</f>
        <v>1320</v>
      </c>
      <c r="E142" s="18">
        <f t="shared" si="5"/>
        <v>1100</v>
      </c>
      <c r="F142" s="89">
        <f t="shared" si="3"/>
        <v>770.0000000000001</v>
      </c>
    </row>
    <row r="143" spans="1:6" ht="12.75">
      <c r="A143" s="22">
        <v>12</v>
      </c>
      <c r="B143" s="7" t="s">
        <v>147</v>
      </c>
      <c r="C143" s="78">
        <v>0.25</v>
      </c>
      <c r="D143" s="18">
        <f>1200*0.25</f>
        <v>300</v>
      </c>
      <c r="E143" s="18">
        <f t="shared" si="5"/>
        <v>250</v>
      </c>
      <c r="F143" s="89">
        <f t="shared" si="3"/>
        <v>175</v>
      </c>
    </row>
    <row r="144" spans="1:6" ht="12.75">
      <c r="A144" s="22">
        <v>13</v>
      </c>
      <c r="B144" s="7" t="s">
        <v>148</v>
      </c>
      <c r="C144" s="78">
        <v>0.3</v>
      </c>
      <c r="D144" s="18">
        <f>1200*0.3</f>
        <v>360</v>
      </c>
      <c r="E144" s="18">
        <f t="shared" si="5"/>
        <v>300</v>
      </c>
      <c r="F144" s="89">
        <f aca="true" t="shared" si="6" ref="F144:F183">C144*700</f>
        <v>210</v>
      </c>
    </row>
    <row r="145" spans="1:6" ht="12.75">
      <c r="A145" s="8">
        <v>14</v>
      </c>
      <c r="B145" s="7" t="s">
        <v>149</v>
      </c>
      <c r="C145" s="76">
        <v>0.15</v>
      </c>
      <c r="D145" s="18">
        <f>1200*0.12</f>
        <v>144</v>
      </c>
      <c r="E145" s="18">
        <f t="shared" si="5"/>
        <v>150</v>
      </c>
      <c r="F145" s="89">
        <f t="shared" si="6"/>
        <v>105</v>
      </c>
    </row>
    <row r="146" spans="1:6" ht="12.75">
      <c r="A146" s="8">
        <v>15</v>
      </c>
      <c r="B146" s="7" t="s">
        <v>150</v>
      </c>
      <c r="C146" s="76">
        <v>0.2</v>
      </c>
      <c r="D146" s="18">
        <f>1200*0.2</f>
        <v>240</v>
      </c>
      <c r="E146" s="18">
        <f t="shared" si="5"/>
        <v>200</v>
      </c>
      <c r="F146" s="89">
        <f t="shared" si="6"/>
        <v>140</v>
      </c>
    </row>
    <row r="147" spans="1:6" ht="12.75">
      <c r="A147" s="8">
        <v>16</v>
      </c>
      <c r="B147" s="7" t="s">
        <v>151</v>
      </c>
      <c r="C147" s="76">
        <v>0.25</v>
      </c>
      <c r="D147" s="18">
        <f>1200*0.25</f>
        <v>300</v>
      </c>
      <c r="E147" s="18">
        <f t="shared" si="5"/>
        <v>250</v>
      </c>
      <c r="F147" s="89">
        <f t="shared" si="6"/>
        <v>175</v>
      </c>
    </row>
    <row r="148" spans="1:6" ht="12.75">
      <c r="A148" s="8">
        <v>17</v>
      </c>
      <c r="B148" s="7" t="s">
        <v>152</v>
      </c>
      <c r="C148" s="76">
        <v>1.25</v>
      </c>
      <c r="D148" s="18">
        <f>1200*C148</f>
        <v>1500</v>
      </c>
      <c r="E148" s="18">
        <f t="shared" si="5"/>
        <v>1250</v>
      </c>
      <c r="F148" s="89">
        <f t="shared" si="6"/>
        <v>875</v>
      </c>
    </row>
    <row r="149" spans="1:6" ht="12.75">
      <c r="A149" s="22">
        <v>18</v>
      </c>
      <c r="B149" s="7" t="s">
        <v>153</v>
      </c>
      <c r="C149" s="78">
        <v>0.1</v>
      </c>
      <c r="D149" s="18">
        <f>1200*0.1</f>
        <v>120</v>
      </c>
      <c r="E149" s="18">
        <f t="shared" si="5"/>
        <v>100</v>
      </c>
      <c r="F149" s="89">
        <f t="shared" si="6"/>
        <v>70</v>
      </c>
    </row>
    <row r="150" spans="1:6" ht="12.75">
      <c r="A150" s="22">
        <v>19</v>
      </c>
      <c r="B150" s="38" t="s">
        <v>154</v>
      </c>
      <c r="C150" s="78">
        <v>0.15</v>
      </c>
      <c r="D150" s="18">
        <f>1200*C150</f>
        <v>180</v>
      </c>
      <c r="E150" s="18">
        <f t="shared" si="5"/>
        <v>150</v>
      </c>
      <c r="F150" s="89">
        <f t="shared" si="6"/>
        <v>105</v>
      </c>
    </row>
    <row r="151" spans="1:6" ht="12.75">
      <c r="A151" s="8">
        <v>20</v>
      </c>
      <c r="B151" s="7" t="s">
        <v>3</v>
      </c>
      <c r="C151" s="77">
        <v>0.15</v>
      </c>
      <c r="D151" s="18">
        <f>1200*0.15</f>
        <v>180</v>
      </c>
      <c r="E151" s="18">
        <f t="shared" si="5"/>
        <v>150</v>
      </c>
      <c r="F151" s="89">
        <f t="shared" si="6"/>
        <v>105</v>
      </c>
    </row>
    <row r="152" spans="1:6" ht="12.75">
      <c r="A152" s="8">
        <v>21</v>
      </c>
      <c r="B152" s="7" t="s">
        <v>155</v>
      </c>
      <c r="C152" s="76">
        <v>0.25</v>
      </c>
      <c r="D152" s="18">
        <f>1200*0.25</f>
        <v>300</v>
      </c>
      <c r="E152" s="18">
        <f t="shared" si="5"/>
        <v>250</v>
      </c>
      <c r="F152" s="89">
        <f t="shared" si="6"/>
        <v>175</v>
      </c>
    </row>
    <row r="153" spans="1:6" ht="12.75">
      <c r="A153" s="8">
        <v>22</v>
      </c>
      <c r="B153" s="7" t="s">
        <v>4</v>
      </c>
      <c r="C153" s="76">
        <v>0.2</v>
      </c>
      <c r="D153" s="18">
        <f>1200*0.18</f>
        <v>216</v>
      </c>
      <c r="E153" s="18">
        <f t="shared" si="5"/>
        <v>200</v>
      </c>
      <c r="F153" s="89">
        <f t="shared" si="6"/>
        <v>140</v>
      </c>
    </row>
    <row r="154" spans="1:6" ht="25.5">
      <c r="A154" s="8">
        <v>23</v>
      </c>
      <c r="B154" s="7" t="s">
        <v>5</v>
      </c>
      <c r="C154" s="76">
        <v>0.15</v>
      </c>
      <c r="D154" s="18">
        <f>1200*0.15</f>
        <v>180</v>
      </c>
      <c r="E154" s="18">
        <f t="shared" si="5"/>
        <v>150</v>
      </c>
      <c r="F154" s="89">
        <f t="shared" si="6"/>
        <v>105</v>
      </c>
    </row>
    <row r="155" spans="1:6" ht="12.75">
      <c r="A155" s="8">
        <v>24</v>
      </c>
      <c r="B155" s="7" t="s">
        <v>6</v>
      </c>
      <c r="C155" s="76">
        <v>0.45</v>
      </c>
      <c r="D155" s="18">
        <f>1200*0.45</f>
        <v>540</v>
      </c>
      <c r="E155" s="18">
        <f t="shared" si="5"/>
        <v>450</v>
      </c>
      <c r="F155" s="89">
        <f t="shared" si="6"/>
        <v>315</v>
      </c>
    </row>
    <row r="156" spans="1:6" ht="12.75">
      <c r="A156" s="8">
        <v>25</v>
      </c>
      <c r="B156" s="7" t="s">
        <v>7</v>
      </c>
      <c r="C156" s="76">
        <v>0.35</v>
      </c>
      <c r="D156" s="18">
        <f>1200*0.35</f>
        <v>420</v>
      </c>
      <c r="E156" s="18">
        <f t="shared" si="5"/>
        <v>350</v>
      </c>
      <c r="F156" s="89">
        <f t="shared" si="6"/>
        <v>244.99999999999997</v>
      </c>
    </row>
    <row r="157" spans="1:6" ht="12.75">
      <c r="A157" s="8">
        <v>26</v>
      </c>
      <c r="B157" s="7" t="s">
        <v>8</v>
      </c>
      <c r="C157" s="76">
        <v>0.1</v>
      </c>
      <c r="D157" s="18">
        <f>1200*0.05</f>
        <v>60</v>
      </c>
      <c r="E157" s="18">
        <f t="shared" si="5"/>
        <v>100</v>
      </c>
      <c r="F157" s="89">
        <f t="shared" si="6"/>
        <v>70</v>
      </c>
    </row>
    <row r="158" spans="1:6" ht="12.75">
      <c r="A158" s="8">
        <v>27</v>
      </c>
      <c r="B158" s="7" t="s">
        <v>9</v>
      </c>
      <c r="C158" s="76">
        <v>0.15</v>
      </c>
      <c r="D158" s="18">
        <f>1200*0.1</f>
        <v>120</v>
      </c>
      <c r="E158" s="18">
        <f t="shared" si="5"/>
        <v>150</v>
      </c>
      <c r="F158" s="89">
        <f t="shared" si="6"/>
        <v>105</v>
      </c>
    </row>
    <row r="159" spans="1:6" ht="25.5">
      <c r="A159" s="22">
        <v>28</v>
      </c>
      <c r="B159" s="7" t="s">
        <v>156</v>
      </c>
      <c r="C159" s="78">
        <v>0.1</v>
      </c>
      <c r="D159" s="18">
        <f>1200*0.1</f>
        <v>120</v>
      </c>
      <c r="E159" s="18">
        <f t="shared" si="5"/>
        <v>100</v>
      </c>
      <c r="F159" s="89">
        <f t="shared" si="6"/>
        <v>70</v>
      </c>
    </row>
    <row r="160" spans="1:6" ht="25.5">
      <c r="A160" s="22">
        <v>29</v>
      </c>
      <c r="B160" s="7" t="s">
        <v>157</v>
      </c>
      <c r="C160" s="78">
        <v>0.2</v>
      </c>
      <c r="D160" s="18">
        <f>1200*C160</f>
        <v>240</v>
      </c>
      <c r="E160" s="18">
        <f t="shared" si="5"/>
        <v>200</v>
      </c>
      <c r="F160" s="89">
        <f t="shared" si="6"/>
        <v>140</v>
      </c>
    </row>
    <row r="161" spans="1:6" ht="12.75">
      <c r="A161" s="8">
        <v>30</v>
      </c>
      <c r="B161" s="7" t="s">
        <v>0</v>
      </c>
      <c r="C161" s="76">
        <v>0.2</v>
      </c>
      <c r="D161" s="18">
        <f>1200*0.2</f>
        <v>240</v>
      </c>
      <c r="E161" s="18">
        <f t="shared" si="5"/>
        <v>200</v>
      </c>
      <c r="F161" s="89">
        <f t="shared" si="6"/>
        <v>140</v>
      </c>
    </row>
    <row r="162" spans="1:6" ht="12.75">
      <c r="A162" s="8">
        <v>31</v>
      </c>
      <c r="B162" s="7" t="s">
        <v>158</v>
      </c>
      <c r="C162" s="76">
        <v>6.5</v>
      </c>
      <c r="D162" s="18">
        <f>1200*6.25</f>
        <v>7500</v>
      </c>
      <c r="E162" s="18">
        <f t="shared" si="5"/>
        <v>6500</v>
      </c>
      <c r="F162" s="89">
        <f t="shared" si="6"/>
        <v>4550</v>
      </c>
    </row>
    <row r="163" spans="1:6" ht="12.75">
      <c r="A163" s="8">
        <v>32</v>
      </c>
      <c r="B163" s="7" t="s">
        <v>159</v>
      </c>
      <c r="C163" s="76">
        <v>6.5</v>
      </c>
      <c r="D163" s="18">
        <f>1200*6.35</f>
        <v>7620</v>
      </c>
      <c r="E163" s="18">
        <f t="shared" si="5"/>
        <v>6500</v>
      </c>
      <c r="F163" s="89">
        <f t="shared" si="6"/>
        <v>4550</v>
      </c>
    </row>
    <row r="164" spans="1:6" ht="12.75">
      <c r="A164" s="22">
        <v>33</v>
      </c>
      <c r="B164" s="7" t="s">
        <v>160</v>
      </c>
      <c r="C164" s="78">
        <v>2.7</v>
      </c>
      <c r="D164" s="18">
        <f>1200*C164</f>
        <v>3240</v>
      </c>
      <c r="E164" s="18">
        <f t="shared" si="5"/>
        <v>2700</v>
      </c>
      <c r="F164" s="89">
        <f t="shared" si="6"/>
        <v>1890.0000000000002</v>
      </c>
    </row>
    <row r="165" spans="1:6" ht="25.5">
      <c r="A165" s="8">
        <v>34</v>
      </c>
      <c r="B165" s="7" t="s">
        <v>161</v>
      </c>
      <c r="C165" s="76">
        <v>1.1</v>
      </c>
      <c r="D165" s="18">
        <f>1200*C165</f>
        <v>1320</v>
      </c>
      <c r="E165" s="18">
        <f t="shared" si="5"/>
        <v>1100</v>
      </c>
      <c r="F165" s="89">
        <f t="shared" si="6"/>
        <v>770.0000000000001</v>
      </c>
    </row>
    <row r="166" spans="1:6" ht="12.75">
      <c r="A166" s="22">
        <v>35</v>
      </c>
      <c r="B166" s="35" t="s">
        <v>10</v>
      </c>
      <c r="C166" s="78">
        <v>8.25</v>
      </c>
      <c r="D166" s="18">
        <f>1200*8.25</f>
        <v>9900</v>
      </c>
      <c r="E166" s="18">
        <f t="shared" si="5"/>
        <v>8250</v>
      </c>
      <c r="F166" s="89">
        <f t="shared" si="6"/>
        <v>5775</v>
      </c>
    </row>
    <row r="167" spans="1:6" ht="12.75">
      <c r="A167" s="8">
        <v>37</v>
      </c>
      <c r="B167" s="7" t="s">
        <v>162</v>
      </c>
      <c r="C167" s="76">
        <v>1.6</v>
      </c>
      <c r="D167" s="18">
        <f>1200*1.59</f>
        <v>1908</v>
      </c>
      <c r="E167" s="18">
        <f t="shared" si="5"/>
        <v>1600</v>
      </c>
      <c r="F167" s="89">
        <f t="shared" si="6"/>
        <v>1120</v>
      </c>
    </row>
    <row r="168" spans="1:6" ht="12.75">
      <c r="A168" s="22">
        <v>38</v>
      </c>
      <c r="B168" s="35" t="s">
        <v>63</v>
      </c>
      <c r="C168" s="78">
        <v>1.8</v>
      </c>
      <c r="D168" s="18">
        <f>1200*C168</f>
        <v>2160</v>
      </c>
      <c r="E168" s="18">
        <f t="shared" si="5"/>
        <v>1800</v>
      </c>
      <c r="F168" s="89">
        <f t="shared" si="6"/>
        <v>1260</v>
      </c>
    </row>
    <row r="169" spans="1:6" ht="12.75">
      <c r="A169" s="22">
        <v>40</v>
      </c>
      <c r="B169" s="35" t="s">
        <v>11</v>
      </c>
      <c r="C169" s="78">
        <v>0.15</v>
      </c>
      <c r="D169" s="18">
        <f>1200*0.12</f>
        <v>144</v>
      </c>
      <c r="E169" s="18">
        <f t="shared" si="5"/>
        <v>150</v>
      </c>
      <c r="F169" s="89">
        <f t="shared" si="6"/>
        <v>105</v>
      </c>
    </row>
    <row r="170" spans="1:6" ht="12.75">
      <c r="A170" s="22">
        <v>41</v>
      </c>
      <c r="B170" s="35" t="s">
        <v>58</v>
      </c>
      <c r="C170" s="78">
        <v>0.15</v>
      </c>
      <c r="D170" s="18">
        <f aca="true" t="shared" si="7" ref="D170:D177">1200*C170</f>
        <v>180</v>
      </c>
      <c r="E170" s="18">
        <f t="shared" si="5"/>
        <v>150</v>
      </c>
      <c r="F170" s="89">
        <f t="shared" si="6"/>
        <v>105</v>
      </c>
    </row>
    <row r="171" spans="1:6" ht="12.75">
      <c r="A171" s="22">
        <v>42</v>
      </c>
      <c r="B171" s="35" t="s">
        <v>59</v>
      </c>
      <c r="C171" s="78">
        <v>0.15</v>
      </c>
      <c r="D171" s="18">
        <f t="shared" si="7"/>
        <v>180</v>
      </c>
      <c r="E171" s="18">
        <f t="shared" si="5"/>
        <v>150</v>
      </c>
      <c r="F171" s="89">
        <f t="shared" si="6"/>
        <v>105</v>
      </c>
    </row>
    <row r="172" spans="1:6" ht="12.75">
      <c r="A172" s="22">
        <v>43</v>
      </c>
      <c r="B172" s="17" t="s">
        <v>57</v>
      </c>
      <c r="C172" s="78">
        <v>0.2</v>
      </c>
      <c r="D172" s="18">
        <f t="shared" si="7"/>
        <v>240</v>
      </c>
      <c r="E172" s="18">
        <f t="shared" si="5"/>
        <v>200</v>
      </c>
      <c r="F172" s="89">
        <f t="shared" si="6"/>
        <v>140</v>
      </c>
    </row>
    <row r="173" spans="1:6" ht="12.75">
      <c r="A173" s="8">
        <v>1</v>
      </c>
      <c r="B173" s="7" t="s">
        <v>163</v>
      </c>
      <c r="C173" s="76">
        <v>2.2</v>
      </c>
      <c r="D173" s="18">
        <f t="shared" si="7"/>
        <v>2640</v>
      </c>
      <c r="E173" s="18">
        <f t="shared" si="5"/>
        <v>2200</v>
      </c>
      <c r="F173" s="89">
        <f t="shared" si="6"/>
        <v>1540.0000000000002</v>
      </c>
    </row>
    <row r="174" spans="1:6" ht="12.75">
      <c r="A174" s="8">
        <f>A173+1</f>
        <v>2</v>
      </c>
      <c r="B174" s="7" t="s">
        <v>164</v>
      </c>
      <c r="C174" s="76">
        <v>3.3</v>
      </c>
      <c r="D174" s="18">
        <f t="shared" si="7"/>
        <v>3960</v>
      </c>
      <c r="E174" s="18">
        <f t="shared" si="5"/>
        <v>3300</v>
      </c>
      <c r="F174" s="89">
        <f t="shared" si="6"/>
        <v>2310</v>
      </c>
    </row>
    <row r="175" spans="1:6" ht="12.75">
      <c r="A175" s="8">
        <f>A174+1</f>
        <v>3</v>
      </c>
      <c r="B175" s="7" t="s">
        <v>165</v>
      </c>
      <c r="C175" s="76">
        <v>3.5</v>
      </c>
      <c r="D175" s="18">
        <f t="shared" si="7"/>
        <v>4200</v>
      </c>
      <c r="E175" s="18">
        <f t="shared" si="5"/>
        <v>3500</v>
      </c>
      <c r="F175" s="89">
        <f t="shared" si="6"/>
        <v>2450</v>
      </c>
    </row>
    <row r="176" spans="1:6" ht="12.75">
      <c r="A176" s="8">
        <f>A175+1</f>
        <v>4</v>
      </c>
      <c r="B176" s="7" t="s">
        <v>166</v>
      </c>
      <c r="C176" s="76">
        <v>3.15</v>
      </c>
      <c r="D176" s="18">
        <f t="shared" si="7"/>
        <v>3780</v>
      </c>
      <c r="E176" s="18">
        <f t="shared" si="5"/>
        <v>3150</v>
      </c>
      <c r="F176" s="89">
        <f t="shared" si="6"/>
        <v>2205</v>
      </c>
    </row>
    <row r="177" spans="1:6" ht="12.75">
      <c r="A177" s="8">
        <f>A176+1</f>
        <v>5</v>
      </c>
      <c r="B177" s="7" t="s">
        <v>167</v>
      </c>
      <c r="C177" s="76">
        <v>2.9</v>
      </c>
      <c r="D177" s="18">
        <f t="shared" si="7"/>
        <v>3480</v>
      </c>
      <c r="E177" s="18">
        <f t="shared" si="5"/>
        <v>2900</v>
      </c>
      <c r="F177" s="89">
        <f t="shared" si="6"/>
        <v>2030</v>
      </c>
    </row>
    <row r="178" spans="1:6" ht="12.75">
      <c r="A178" s="8">
        <v>6</v>
      </c>
      <c r="B178" s="7" t="s">
        <v>60</v>
      </c>
      <c r="C178" s="76">
        <v>0.45</v>
      </c>
      <c r="D178" s="18">
        <f>1200*0.4</f>
        <v>480</v>
      </c>
      <c r="E178" s="18">
        <f t="shared" si="5"/>
        <v>450</v>
      </c>
      <c r="F178" s="89">
        <f t="shared" si="6"/>
        <v>315</v>
      </c>
    </row>
    <row r="179" spans="1:6" ht="12.75">
      <c r="A179" s="8">
        <v>7</v>
      </c>
      <c r="B179" s="7" t="s">
        <v>12</v>
      </c>
      <c r="C179" s="76">
        <v>0.35</v>
      </c>
      <c r="D179" s="18">
        <f>1200*0.45</f>
        <v>540</v>
      </c>
      <c r="E179" s="18">
        <f t="shared" si="5"/>
        <v>350</v>
      </c>
      <c r="F179" s="89">
        <f t="shared" si="6"/>
        <v>244.99999999999997</v>
      </c>
    </row>
    <row r="180" spans="1:6" ht="12.75">
      <c r="A180" s="8">
        <v>8</v>
      </c>
      <c r="B180" s="7" t="s">
        <v>13</v>
      </c>
      <c r="C180" s="76">
        <v>0.35</v>
      </c>
      <c r="D180" s="18">
        <f>1200*0.35</f>
        <v>420</v>
      </c>
      <c r="E180" s="18">
        <f t="shared" si="5"/>
        <v>350</v>
      </c>
      <c r="F180" s="89">
        <f t="shared" si="6"/>
        <v>244.99999999999997</v>
      </c>
    </row>
    <row r="181" spans="1:6" ht="12.75">
      <c r="A181" s="8">
        <v>9</v>
      </c>
      <c r="B181" s="7" t="s">
        <v>168</v>
      </c>
      <c r="C181" s="76">
        <v>0.25</v>
      </c>
      <c r="D181" s="18">
        <f>1200*0.25</f>
        <v>300</v>
      </c>
      <c r="E181" s="18">
        <f t="shared" si="5"/>
        <v>250</v>
      </c>
      <c r="F181" s="89">
        <f t="shared" si="6"/>
        <v>175</v>
      </c>
    </row>
    <row r="182" spans="1:6" ht="25.5">
      <c r="A182" s="22">
        <v>11</v>
      </c>
      <c r="B182" s="35" t="s">
        <v>169</v>
      </c>
      <c r="C182" s="78">
        <v>0.25</v>
      </c>
      <c r="D182" s="18">
        <f>1200*C182</f>
        <v>300</v>
      </c>
      <c r="E182" s="18">
        <f t="shared" si="5"/>
        <v>250</v>
      </c>
      <c r="F182" s="89">
        <f t="shared" si="6"/>
        <v>175</v>
      </c>
    </row>
    <row r="183" spans="1:6" ht="12.75">
      <c r="A183" s="8">
        <v>12</v>
      </c>
      <c r="B183" s="7" t="s">
        <v>170</v>
      </c>
      <c r="C183" s="76">
        <v>0.25</v>
      </c>
      <c r="D183" s="18">
        <f>1200*0.25</f>
        <v>300</v>
      </c>
      <c r="E183" s="18">
        <f t="shared" si="5"/>
        <v>250</v>
      </c>
      <c r="F183" s="89">
        <f t="shared" si="6"/>
        <v>175</v>
      </c>
    </row>
    <row r="184" spans="1:4" ht="12.75">
      <c r="A184" s="15"/>
      <c r="D184" s="50"/>
    </row>
    <row r="185" spans="1:4" ht="12.75" hidden="1">
      <c r="A185" s="12"/>
      <c r="D185" s="50"/>
    </row>
    <row r="186" ht="12.75" hidden="1">
      <c r="A186" s="12"/>
    </row>
    <row r="187" ht="12.75" hidden="1">
      <c r="A187" s="12"/>
    </row>
    <row r="188" ht="12.75" hidden="1">
      <c r="A188" s="12"/>
    </row>
    <row r="189" ht="12.75" hidden="1">
      <c r="A189" s="12"/>
    </row>
    <row r="190" spans="2:3" ht="12.75">
      <c r="B190" s="19"/>
      <c r="C190" s="19"/>
    </row>
    <row r="191" spans="2:3" ht="12.75">
      <c r="B191" s="43"/>
      <c r="C191" s="44"/>
    </row>
    <row r="192" spans="2:3" ht="8.25" customHeight="1">
      <c r="B192" s="43"/>
      <c r="C192" s="44"/>
    </row>
    <row r="193" spans="2:3" ht="12.75">
      <c r="B193" s="47" t="s">
        <v>174</v>
      </c>
      <c r="C193" s="44"/>
    </row>
    <row r="194" spans="2:3" ht="8.25" customHeight="1">
      <c r="B194" s="45"/>
      <c r="C194" s="42"/>
    </row>
    <row r="195" spans="1:3" ht="12.75">
      <c r="A195" s="62" t="s">
        <v>171</v>
      </c>
      <c r="B195" s="62"/>
      <c r="C195" s="62"/>
    </row>
    <row r="196" spans="2:3" ht="5.25" customHeight="1">
      <c r="B196" s="46"/>
      <c r="C196" s="46"/>
    </row>
    <row r="197" spans="2:3" ht="29.25" customHeight="1">
      <c r="B197" s="59"/>
      <c r="C197" s="59"/>
    </row>
  </sheetData>
  <sheetProtection/>
  <mergeCells count="14">
    <mergeCell ref="A5:C5"/>
    <mergeCell ref="A6:C6"/>
    <mergeCell ref="A7:C7"/>
    <mergeCell ref="C8:C9"/>
    <mergeCell ref="B8:B9"/>
    <mergeCell ref="A8:A9"/>
    <mergeCell ref="D9:F9"/>
    <mergeCell ref="B197:C197"/>
    <mergeCell ref="A94:A96"/>
    <mergeCell ref="B1:C1"/>
    <mergeCell ref="B2:C2"/>
    <mergeCell ref="B3:C3"/>
    <mergeCell ref="A30:A32"/>
    <mergeCell ref="A195:C195"/>
  </mergeCells>
  <printOptions/>
  <pageMargins left="0.91" right="0.27" top="0.27" bottom="0.23" header="0.25" footer="0.2"/>
  <pageSetup horizontalDpi="600" verticalDpi="600" orientation="portrait" paperSize="9" scale="105" r:id="rId1"/>
  <rowBreaks count="3" manualBreakCount="3">
    <brk id="82" max="2" man="1"/>
    <brk id="124" max="2" man="1"/>
    <brk id="174" max="2" man="1"/>
  </rowBreaks>
  <ignoredErrors>
    <ignoredError sqref="D169 D149 D1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пба</dc:creator>
  <cp:keywords/>
  <dc:description/>
  <cp:lastModifiedBy>AOV</cp:lastModifiedBy>
  <cp:lastPrinted>2009-02-27T08:50:01Z</cp:lastPrinted>
  <dcterms:created xsi:type="dcterms:W3CDTF">2001-06-07T05:15:03Z</dcterms:created>
  <dcterms:modified xsi:type="dcterms:W3CDTF">2021-03-22T04:53:29Z</dcterms:modified>
  <cp:category/>
  <cp:version/>
  <cp:contentType/>
  <cp:contentStatus/>
</cp:coreProperties>
</file>